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firstSheet="1" activeTab="1"/>
  </bookViews>
  <sheets>
    <sheet name="01.01.09 к году" sheetId="1" r:id="rId1"/>
    <sheet name="01.10.2014" sheetId="2" r:id="rId2"/>
  </sheets>
  <definedNames/>
  <calcPr fullCalcOnLoad="1" refMode="R1C1"/>
</workbook>
</file>

<file path=xl/sharedStrings.xml><?xml version="1.0" encoding="utf-8"?>
<sst xmlns="http://schemas.openxmlformats.org/spreadsheetml/2006/main" count="204" uniqueCount="163">
  <si>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</si>
  <si>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</si>
  <si>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</si>
  <si>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</si>
  <si>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</si>
  <si>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</si>
  <si>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</si>
  <si>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</si>
  <si>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</si>
  <si>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</si>
  <si>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</si>
  <si>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</si>
  <si>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</si>
  <si>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</si>
  <si>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</si>
  <si>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</si>
  <si>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</si>
  <si>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</si>
  <si>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</si>
  <si>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</si>
  <si>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</si>
  <si>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</si>
  <si>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</si>
  <si>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</si>
  <si>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</si>
  <si>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</si>
  <si>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</si>
  <si>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</si>
  <si>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</si>
  <si>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</si>
  <si>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</si>
  <si>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</si>
  <si>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</si>
  <si>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</si>
  <si>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</si>
  <si>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</si>
  <si>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</si>
  <si>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</si>
  <si>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</si>
  <si>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</si>
  <si>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</si>
  <si>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</si>
  <si>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</si>
  <si>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</si>
  <si>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</si>
  <si>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</si>
  <si>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</si>
  <si>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</si>
  <si>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</si>
  <si>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</si>
  <si>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</si>
  <si>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</si>
  <si>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</si>
  <si>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</si>
  <si>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</si>
  <si>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</si>
  <si>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</si>
  <si>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</si>
  <si>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</si>
  <si>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</si>
  <si>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</si>
  <si>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</si>
  <si>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</si>
  <si>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</si>
  <si>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</si>
  <si>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</si>
  <si>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</si>
  <si>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</si>
  <si>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</si>
  <si>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</si>
  <si>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</si>
  <si>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</si>
  <si>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</si>
  <si>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</si>
  <si>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</si>
  <si>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</si>
  <si>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</si>
  <si>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</si>
  <si>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</si>
  <si>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</si>
  <si>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</si>
  <si>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</si>
  <si>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</si>
  <si>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</si>
  <si>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</si>
  <si>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</si>
  <si>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</si>
  <si>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</si>
  <si>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</si>
  <si>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</si>
  <si>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</si>
  <si>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</si>
  <si>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</si>
  <si>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</si>
  <si>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</si>
  <si>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</si>
  <si>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</si>
  <si>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</si>
  <si>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</si>
  <si>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</si>
  <si>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</si>
  <si>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</si>
  <si>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</si>
  <si>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</si>
  <si>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</si>
  <si>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</si>
  <si>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</si>
  <si>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</si>
  <si>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</si>
  <si>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</si>
  <si>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</si>
  <si>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</si>
  <si>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                                                                                                                     Приложение №_2</t>
  </si>
  <si>
    <t xml:space="preserve">     Поступление доходов в бюджет  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</si>
  <si>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</si>
  <si>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</si>
  <si>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</si>
  <si>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</si>
  <si>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</si>
  <si>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</si>
  <si>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</si>
  <si>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</si>
  <si>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</si>
  <si>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</si>
  <si>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</si>
  <si>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</si>
  <si>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</si>
  <si>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</si>
  <si>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</si>
  <si>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</si>
  <si>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</si>
  <si>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</si>
  <si>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</si>
  <si>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</si>
  <si>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</si>
  <si>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</si>
  <si>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</si>
  <si>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</si>
  <si>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</si>
  <si>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</si>
  <si>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</si>
  <si>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</si>
  <si>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</si>
  <si>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</si>
  <si>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</si>
  <si>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к  решению Совета депутатов 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</si>
  <si>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</si>
  <si>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</si>
  <si>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</si>
  <si>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</si>
  <si>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</si>
  <si>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</si>
  <si>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</si>
  <si>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</si>
  <si>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</si>
  <si>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</si>
  <si>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</si>
  <si>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</si>
  <si>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Прочие  поступления от использования имущества (НАЕМ)</t>
  </si>
  <si>
    <t>2 02 01003 10 0000 151</t>
  </si>
  <si>
    <t>Исполнение на 01.01. 2015</t>
  </si>
  <si>
    <r>
      <t xml:space="preserve">                   МО Большеколпанское  сельское  поселение                                               на  </t>
    </r>
    <r>
      <rPr>
        <sz val="14"/>
        <rFont val="Times New Roman"/>
        <family val="1"/>
      </rPr>
      <t xml:space="preserve"> 01</t>
    </r>
    <r>
      <rPr>
        <b/>
        <sz val="14"/>
        <rFont val="Times New Roman"/>
        <family val="1"/>
      </rPr>
      <t>. 01. 2015 г</t>
    </r>
    <r>
      <rPr>
        <sz val="14"/>
        <rFont val="Times New Roman"/>
        <family val="1"/>
      </rPr>
      <t>.</t>
    </r>
  </si>
  <si>
    <t xml:space="preserve">                                               № 14  от " 17 "   апреля 2015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</si>
</sst>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distributed"/>
    </xf>
    <xf numFmtId="2" fontId="2" fillId="0" borderId="0" xfId="0" applyNumberFormat="1" applyFont="1" applyFill="1" applyAlignment="1">
      <alignment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49" fontId="16" fillId="0" borderId="13" xfId="0" applyNumberFormat="1" applyFont="1" applyFill="1" applyBorder="1" applyAlignment="1">
      <alignment wrapText="1"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2" fontId="2" fillId="0" borderId="0" xfId="0" applyNumberFormat="1" applyFont="1" applyFill="1" applyAlignment="1">
      <alignment horizontal="righ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0" fontId="7" fillId="34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distributed"/>
    </xf>
    <xf numFmtId="0" fontId="7" fillId="0" borderId="14" xfId="0" applyFont="1" applyBorder="1" applyAlignment="1">
      <alignment horizontal="center" vertical="distributed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5" fillId="0" borderId="38" xfId="0" applyFont="1" applyFill="1" applyBorder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 vertical="distributed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191" t="s">
        <v>0</v>
      </c>
      <c r="C1" s="191"/>
      <c r="F1" s="191"/>
      <c r="G1" s="191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194" t="s">
        <v>73</v>
      </c>
      <c r="C3" s="194"/>
      <c r="D3" s="194"/>
      <c r="E3" s="194"/>
      <c r="F3" s="194"/>
      <c r="G3" s="118"/>
    </row>
    <row r="4" spans="1:6" ht="12.75" customHeight="1">
      <c r="A4" s="1"/>
      <c r="B4" s="194" t="s">
        <v>74</v>
      </c>
      <c r="C4" s="194"/>
      <c r="D4" s="194"/>
      <c r="E4" s="194"/>
      <c r="F4" s="194"/>
    </row>
    <row r="5" ht="9" customHeight="1"/>
    <row r="6" ht="12.75" customHeight="1" hidden="1"/>
    <row r="7" spans="1:3" ht="15.75">
      <c r="A7" s="193" t="s">
        <v>37</v>
      </c>
      <c r="B7" s="193"/>
      <c r="C7" s="193"/>
    </row>
    <row r="8" spans="1:5" ht="24" customHeight="1" thickBot="1">
      <c r="A8" s="192" t="s">
        <v>86</v>
      </c>
      <c r="B8" s="192"/>
      <c r="C8" s="192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8" sqref="A8:C8"/>
    </sheetView>
  </sheetViews>
  <sheetFormatPr defaultColWidth="9.140625" defaultRowHeight="12.75"/>
  <cols>
    <col min="1" max="1" width="23.57421875" style="2" customWidth="1"/>
    <col min="2" max="2" width="41.00390625" style="2" customWidth="1"/>
    <col min="3" max="3" width="14.421875" style="2" customWidth="1"/>
    <col min="4" max="4" width="13.421875" style="2" customWidth="1"/>
    <col min="5" max="5" width="13.7109375" style="2" customWidth="1"/>
    <col min="6" max="7" width="9.140625" style="2" customWidth="1"/>
    <col min="8" max="8" width="11.8515625" style="2" bestFit="1" customWidth="1"/>
    <col min="9" max="9" width="9.140625" style="2" customWidth="1"/>
    <col min="10" max="10" width="11.8515625" style="2" bestFit="1" customWidth="1"/>
    <col min="11" max="16384" width="9.140625" style="2" customWidth="1"/>
  </cols>
  <sheetData>
    <row r="1" spans="1:5" ht="12.75" customHeight="1">
      <c r="A1" s="1"/>
      <c r="B1" s="195" t="s">
        <v>112</v>
      </c>
      <c r="C1" s="195"/>
      <c r="D1" s="195"/>
      <c r="E1" s="195"/>
    </row>
    <row r="2" spans="1:5" ht="12.75" customHeight="1">
      <c r="A2" s="63"/>
      <c r="B2" s="199" t="s">
        <v>145</v>
      </c>
      <c r="C2" s="199"/>
      <c r="D2" s="199"/>
      <c r="E2" s="199"/>
    </row>
    <row r="3" spans="1:5" ht="12.75" customHeight="1">
      <c r="A3" s="15"/>
      <c r="B3" s="194" t="s">
        <v>146</v>
      </c>
      <c r="C3" s="194"/>
      <c r="D3" s="194"/>
      <c r="E3" s="194"/>
    </row>
    <row r="4" spans="1:5" ht="12.75" customHeight="1">
      <c r="A4" s="1"/>
      <c r="B4" s="200" t="s">
        <v>162</v>
      </c>
      <c r="C4" s="200"/>
      <c r="D4" s="200"/>
      <c r="E4" s="200"/>
    </row>
    <row r="5" ht="9" customHeight="1"/>
    <row r="6" ht="12.75" customHeight="1" hidden="1"/>
    <row r="7" spans="1:4" ht="18.75" customHeight="1">
      <c r="A7" s="197" t="s">
        <v>113</v>
      </c>
      <c r="B7" s="197"/>
      <c r="C7" s="197"/>
      <c r="D7" s="198"/>
    </row>
    <row r="8" spans="1:4" ht="34.5" customHeight="1" thickBot="1">
      <c r="A8" s="196" t="s">
        <v>161</v>
      </c>
      <c r="B8" s="196"/>
      <c r="C8" s="196"/>
      <c r="D8" s="28" t="s">
        <v>48</v>
      </c>
    </row>
    <row r="9" spans="1:5" ht="57" customHeight="1" thickBot="1">
      <c r="A9" s="3" t="s">
        <v>1</v>
      </c>
      <c r="B9" s="4" t="s">
        <v>2</v>
      </c>
      <c r="C9" s="21" t="s">
        <v>149</v>
      </c>
      <c r="D9" s="169" t="s">
        <v>160</v>
      </c>
      <c r="E9" s="171" t="s">
        <v>103</v>
      </c>
    </row>
    <row r="10" spans="1:5" ht="12.75">
      <c r="A10" s="49" t="s">
        <v>3</v>
      </c>
      <c r="B10" s="50" t="s">
        <v>4</v>
      </c>
      <c r="C10" s="151">
        <f>C11+C24</f>
        <v>51376.04079</v>
      </c>
      <c r="D10" s="152">
        <f>D11+D24</f>
        <v>53216.896349999995</v>
      </c>
      <c r="E10" s="172">
        <f aca="true" t="shared" si="0" ref="E10:E15">D10/C10*100</f>
        <v>103.58310125049243</v>
      </c>
    </row>
    <row r="11" spans="1:5" ht="14.25">
      <c r="A11" s="125" t="s">
        <v>5</v>
      </c>
      <c r="B11" s="126" t="s">
        <v>53</v>
      </c>
      <c r="C11" s="153">
        <f>C12+C16+C18+C14</f>
        <v>42225.95</v>
      </c>
      <c r="D11" s="154">
        <f>D12+D14+D16+D18</f>
        <v>46128.18784</v>
      </c>
      <c r="E11" s="173">
        <f t="shared" si="0"/>
        <v>109.24132634079282</v>
      </c>
    </row>
    <row r="12" spans="1:5" ht="18.75" customHeight="1">
      <c r="A12" s="5" t="s">
        <v>5</v>
      </c>
      <c r="B12" s="6" t="s">
        <v>6</v>
      </c>
      <c r="C12" s="155">
        <f>C13</f>
        <v>16751</v>
      </c>
      <c r="D12" s="156">
        <f>D13</f>
        <v>17099.404829999996</v>
      </c>
      <c r="E12" s="174">
        <f t="shared" si="0"/>
        <v>102.0799046624082</v>
      </c>
    </row>
    <row r="13" spans="1:8" ht="15" customHeight="1">
      <c r="A13" s="5" t="s">
        <v>131</v>
      </c>
      <c r="B13" s="8" t="s">
        <v>8</v>
      </c>
      <c r="C13" s="141">
        <v>16751</v>
      </c>
      <c r="D13" s="157">
        <f>17067.3583+0.15529+0.1+8.2599+21.2915+0.21374+2.0261</f>
        <v>17099.404829999996</v>
      </c>
      <c r="E13" s="175">
        <f t="shared" si="0"/>
        <v>102.0799046624082</v>
      </c>
      <c r="F13" s="45"/>
      <c r="H13" s="183"/>
    </row>
    <row r="14" spans="1:6" ht="15" customHeight="1">
      <c r="A14" s="184" t="s">
        <v>150</v>
      </c>
      <c r="B14" s="179" t="s">
        <v>151</v>
      </c>
      <c r="C14" s="181">
        <f>C15</f>
        <v>1660.6</v>
      </c>
      <c r="D14" s="180">
        <f>D15</f>
        <v>1268.4883399999999</v>
      </c>
      <c r="E14" s="175">
        <f t="shared" si="0"/>
        <v>76.38735035529326</v>
      </c>
      <c r="F14" s="45"/>
    </row>
    <row r="15" spans="1:6" ht="15" customHeight="1">
      <c r="A15" s="184" t="s">
        <v>152</v>
      </c>
      <c r="B15" s="178" t="s">
        <v>153</v>
      </c>
      <c r="C15" s="182">
        <v>1660.6</v>
      </c>
      <c r="D15" s="157">
        <f>478.74927+10.78385+820.15268-41.19746</f>
        <v>1268.4883399999999</v>
      </c>
      <c r="E15" s="175">
        <f t="shared" si="0"/>
        <v>76.38735035529326</v>
      </c>
      <c r="F15" s="45"/>
    </row>
    <row r="16" spans="1:5" ht="15" customHeight="1">
      <c r="A16" s="5" t="s">
        <v>107</v>
      </c>
      <c r="B16" s="6" t="s">
        <v>108</v>
      </c>
      <c r="C16" s="155">
        <f>C17</f>
        <v>18.3</v>
      </c>
      <c r="D16" s="158">
        <f>D17</f>
        <v>18.05578</v>
      </c>
      <c r="E16" s="174">
        <f>E17</f>
        <v>98.6654644808743</v>
      </c>
    </row>
    <row r="17" spans="1:5" ht="15" customHeight="1">
      <c r="A17" s="5" t="s">
        <v>132</v>
      </c>
      <c r="B17" s="8" t="s">
        <v>109</v>
      </c>
      <c r="C17" s="141">
        <v>18.3</v>
      </c>
      <c r="D17" s="159">
        <f>16.99+1.06578</f>
        <v>18.05578</v>
      </c>
      <c r="E17" s="175">
        <f aca="true" t="shared" si="1" ref="E17:E30">D17/C17*100</f>
        <v>98.6654644808743</v>
      </c>
    </row>
    <row r="18" spans="1:10" ht="16.5" customHeight="1">
      <c r="A18" s="5" t="s">
        <v>9</v>
      </c>
      <c r="B18" s="6" t="s">
        <v>10</v>
      </c>
      <c r="C18" s="155">
        <f>C19+C20+C23+C21+C22</f>
        <v>23796.05</v>
      </c>
      <c r="D18" s="156">
        <f>D19+D20+D23+D21+D22</f>
        <v>27742.23889</v>
      </c>
      <c r="E18" s="174">
        <f t="shared" si="1"/>
        <v>116.58337787153752</v>
      </c>
      <c r="J18" s="183"/>
    </row>
    <row r="19" spans="1:5" ht="14.25" customHeight="1">
      <c r="A19" s="5" t="s">
        <v>133</v>
      </c>
      <c r="B19" s="8" t="s">
        <v>11</v>
      </c>
      <c r="C19" s="141">
        <v>570</v>
      </c>
      <c r="D19" s="157">
        <f>681.47748+7.19578</f>
        <v>688.67326</v>
      </c>
      <c r="E19" s="175">
        <f t="shared" si="1"/>
        <v>120.81987017543861</v>
      </c>
    </row>
    <row r="20" spans="1:8" ht="14.25" customHeight="1">
      <c r="A20" s="5" t="s">
        <v>134</v>
      </c>
      <c r="B20" s="8" t="s">
        <v>139</v>
      </c>
      <c r="C20" s="141">
        <v>2000</v>
      </c>
      <c r="D20" s="157">
        <f>1786.53993+1.33681+0.5495</f>
        <v>1788.42624</v>
      </c>
      <c r="E20" s="175">
        <f t="shared" si="1"/>
        <v>89.421312</v>
      </c>
      <c r="F20" s="45"/>
      <c r="G20" s="45"/>
      <c r="H20" s="123"/>
    </row>
    <row r="21" spans="1:8" ht="14.25" customHeight="1">
      <c r="A21" s="5" t="s">
        <v>141</v>
      </c>
      <c r="B21" s="8" t="s">
        <v>140</v>
      </c>
      <c r="C21" s="141">
        <v>3500</v>
      </c>
      <c r="D21" s="157">
        <f>3722.12329+75.44899</f>
        <v>3797.57228</v>
      </c>
      <c r="E21" s="175">
        <f t="shared" si="1"/>
        <v>108.50206514285713</v>
      </c>
      <c r="F21" s="45"/>
      <c r="G21" s="45"/>
      <c r="H21" s="123"/>
    </row>
    <row r="22" spans="1:8" ht="14.25" customHeight="1">
      <c r="A22" s="5" t="s">
        <v>135</v>
      </c>
      <c r="B22" s="8" t="s">
        <v>142</v>
      </c>
      <c r="C22" s="141">
        <v>9726.05</v>
      </c>
      <c r="D22" s="157">
        <f>15585.51715+33.80084+6.20669</f>
        <v>15625.52468</v>
      </c>
      <c r="E22" s="175">
        <f t="shared" si="1"/>
        <v>160.6564296913958</v>
      </c>
      <c r="F22" s="45"/>
      <c r="G22" s="45"/>
      <c r="H22" s="123"/>
    </row>
    <row r="23" spans="1:9" ht="15" customHeight="1">
      <c r="A23" s="5" t="s">
        <v>144</v>
      </c>
      <c r="B23" s="8" t="s">
        <v>143</v>
      </c>
      <c r="C23" s="141">
        <v>8000</v>
      </c>
      <c r="D23" s="157">
        <f>5817.28095+16.38313+8.384-0.00565</f>
        <v>5842.04243</v>
      </c>
      <c r="E23" s="175">
        <f t="shared" si="1"/>
        <v>73.025530375</v>
      </c>
      <c r="F23" s="45"/>
      <c r="G23" s="45"/>
      <c r="H23" s="45"/>
      <c r="I23" s="45"/>
    </row>
    <row r="24" spans="1:9" ht="16.5" customHeight="1">
      <c r="A24" s="185"/>
      <c r="B24" s="127" t="s">
        <v>125</v>
      </c>
      <c r="C24" s="160">
        <f>C25+C30+C37+C39+C41</f>
        <v>9150.09079</v>
      </c>
      <c r="D24" s="161">
        <f>D25+D30+D37+D39+D41</f>
        <v>7088.70851</v>
      </c>
      <c r="E24" s="173">
        <f t="shared" si="1"/>
        <v>77.47145544989723</v>
      </c>
      <c r="G24" s="45"/>
      <c r="H24" s="45"/>
      <c r="I24" s="45"/>
    </row>
    <row r="25" spans="1:9" ht="27" customHeight="1">
      <c r="A25" s="35" t="s">
        <v>13</v>
      </c>
      <c r="B25" s="124" t="s">
        <v>14</v>
      </c>
      <c r="C25" s="162">
        <f>C26+C27+C28+C29</f>
        <v>7920.33</v>
      </c>
      <c r="D25" s="134">
        <f>D26+D27+D28+D29</f>
        <v>6277.68994</v>
      </c>
      <c r="E25" s="176">
        <f t="shared" si="1"/>
        <v>79.2604593495473</v>
      </c>
      <c r="G25" s="45"/>
      <c r="H25" s="45"/>
      <c r="I25" s="45"/>
    </row>
    <row r="26" spans="1:9" ht="75" customHeight="1">
      <c r="A26" s="5" t="s">
        <v>136</v>
      </c>
      <c r="B26" s="8" t="s">
        <v>116</v>
      </c>
      <c r="C26" s="141">
        <v>6817.83</v>
      </c>
      <c r="D26" s="135">
        <f>5427.03221+0.14795</f>
        <v>5427.18016</v>
      </c>
      <c r="E26" s="175">
        <f t="shared" si="1"/>
        <v>79.60274984855886</v>
      </c>
      <c r="F26" s="45"/>
      <c r="G26" s="45"/>
      <c r="H26" s="45"/>
      <c r="I26" s="45"/>
    </row>
    <row r="27" spans="1:9" ht="63" customHeight="1">
      <c r="A27" s="186" t="s">
        <v>42</v>
      </c>
      <c r="B27" s="12" t="s">
        <v>117</v>
      </c>
      <c r="C27" s="141">
        <v>2.5</v>
      </c>
      <c r="D27" s="136">
        <v>-20.93372</v>
      </c>
      <c r="E27" s="175">
        <v>0</v>
      </c>
      <c r="G27" s="45"/>
      <c r="H27" s="45"/>
      <c r="I27" s="45"/>
    </row>
    <row r="28" spans="1:9" ht="41.25" customHeight="1">
      <c r="A28" s="5" t="s">
        <v>80</v>
      </c>
      <c r="B28" s="8" t="s">
        <v>118</v>
      </c>
      <c r="C28" s="141">
        <v>280</v>
      </c>
      <c r="D28" s="135">
        <v>301.05</v>
      </c>
      <c r="E28" s="175">
        <f t="shared" si="1"/>
        <v>107.51785714285715</v>
      </c>
      <c r="G28" s="45"/>
      <c r="H28" s="45"/>
      <c r="I28" s="45"/>
    </row>
    <row r="29" spans="1:9" ht="25.5" customHeight="1">
      <c r="A29" s="5" t="s">
        <v>114</v>
      </c>
      <c r="B29" s="8" t="s">
        <v>158</v>
      </c>
      <c r="C29" s="141">
        <v>820</v>
      </c>
      <c r="D29" s="135">
        <v>570.3935</v>
      </c>
      <c r="E29" s="175">
        <f t="shared" si="1"/>
        <v>69.56018292682927</v>
      </c>
      <c r="G29" s="45"/>
      <c r="H29" s="45"/>
      <c r="I29" s="45"/>
    </row>
    <row r="30" spans="1:9" ht="26.25" customHeight="1">
      <c r="A30" s="37" t="s">
        <v>93</v>
      </c>
      <c r="B30" s="38" t="s">
        <v>72</v>
      </c>
      <c r="C30" s="137">
        <f>C33+C34+C35+C36</f>
        <v>229.76079</v>
      </c>
      <c r="D30" s="138">
        <f>D33+D34+D35+D36</f>
        <v>115.91079</v>
      </c>
      <c r="E30" s="176">
        <f t="shared" si="1"/>
        <v>50.448464248403745</v>
      </c>
      <c r="G30" s="45"/>
      <c r="H30" s="45"/>
      <c r="I30" s="45"/>
    </row>
    <row r="31" spans="1:9" ht="89.25" customHeight="1" hidden="1">
      <c r="A31" s="5" t="s">
        <v>17</v>
      </c>
      <c r="B31" s="6" t="s">
        <v>18</v>
      </c>
      <c r="C31" s="139">
        <f>SUM(C32)</f>
        <v>0</v>
      </c>
      <c r="D31" s="170"/>
      <c r="E31" s="177"/>
      <c r="G31" s="45"/>
      <c r="H31" s="45"/>
      <c r="I31" s="45"/>
    </row>
    <row r="32" spans="1:9" ht="153" customHeight="1" hidden="1">
      <c r="A32" s="5" t="s">
        <v>19</v>
      </c>
      <c r="B32" s="8" t="s">
        <v>20</v>
      </c>
      <c r="C32" s="140">
        <v>0</v>
      </c>
      <c r="D32" s="170"/>
      <c r="E32" s="177"/>
      <c r="G32" s="45"/>
      <c r="H32" s="45"/>
      <c r="I32" s="45"/>
    </row>
    <row r="33" spans="1:9" ht="26.25" customHeight="1">
      <c r="A33" s="5" t="s">
        <v>84</v>
      </c>
      <c r="B33" s="8" t="s">
        <v>115</v>
      </c>
      <c r="C33" s="141">
        <v>0</v>
      </c>
      <c r="D33" s="136">
        <v>0</v>
      </c>
      <c r="E33" s="175">
        <v>0</v>
      </c>
      <c r="G33" s="45"/>
      <c r="H33" s="45"/>
      <c r="I33" s="45"/>
    </row>
    <row r="34" spans="1:9" ht="41.25" customHeight="1">
      <c r="A34" s="5" t="s">
        <v>94</v>
      </c>
      <c r="B34" s="8" t="s">
        <v>111</v>
      </c>
      <c r="C34" s="142">
        <v>0</v>
      </c>
      <c r="D34" s="135">
        <v>0</v>
      </c>
      <c r="E34" s="175">
        <v>0</v>
      </c>
      <c r="G34" s="45"/>
      <c r="H34" s="45"/>
      <c r="I34" s="45"/>
    </row>
    <row r="35" spans="1:6" ht="39" customHeight="1">
      <c r="A35" s="5" t="s">
        <v>137</v>
      </c>
      <c r="B35" s="8" t="s">
        <v>110</v>
      </c>
      <c r="C35" s="142">
        <v>200</v>
      </c>
      <c r="D35" s="143">
        <v>86.15</v>
      </c>
      <c r="E35" s="175">
        <f>D35/C35*100</f>
        <v>43.075</v>
      </c>
      <c r="F35" s="45"/>
    </row>
    <row r="36" spans="1:6" ht="25.5" customHeight="1">
      <c r="A36" s="5" t="s">
        <v>155</v>
      </c>
      <c r="B36" s="8" t="s">
        <v>154</v>
      </c>
      <c r="C36" s="142">
        <v>29.76079</v>
      </c>
      <c r="D36" s="143">
        <v>29.76079</v>
      </c>
      <c r="E36" s="175">
        <f>D36/C36*100</f>
        <v>100</v>
      </c>
      <c r="F36" s="45"/>
    </row>
    <row r="37" spans="1:12" ht="28.5" customHeight="1">
      <c r="A37" s="37" t="s">
        <v>95</v>
      </c>
      <c r="B37" s="64" t="s">
        <v>96</v>
      </c>
      <c r="C37" s="144">
        <f>C38</f>
        <v>1000</v>
      </c>
      <c r="D37" s="145">
        <f>D38</f>
        <v>681.9431</v>
      </c>
      <c r="E37" s="176">
        <f>D37/C37*100</f>
        <v>68.19430999999999</v>
      </c>
      <c r="G37" s="45"/>
      <c r="H37" s="123"/>
      <c r="I37" s="45"/>
      <c r="L37" s="121"/>
    </row>
    <row r="38" spans="1:9" ht="38.25">
      <c r="A38" s="110" t="s">
        <v>138</v>
      </c>
      <c r="B38" s="122" t="s">
        <v>119</v>
      </c>
      <c r="C38" s="142">
        <v>1000</v>
      </c>
      <c r="D38" s="136">
        <v>681.9431</v>
      </c>
      <c r="E38" s="175">
        <f>D38/C38*100</f>
        <v>68.19430999999999</v>
      </c>
      <c r="G38" s="45"/>
      <c r="H38" s="45"/>
      <c r="I38" s="45"/>
    </row>
    <row r="39" spans="1:9" ht="23.25" customHeight="1">
      <c r="A39" s="37" t="s">
        <v>90</v>
      </c>
      <c r="B39" s="107" t="s">
        <v>91</v>
      </c>
      <c r="C39" s="137">
        <f>C40</f>
        <v>0</v>
      </c>
      <c r="D39" s="138">
        <f>D40</f>
        <v>13.16468</v>
      </c>
      <c r="E39" s="175">
        <v>0</v>
      </c>
      <c r="G39" s="45"/>
      <c r="H39" s="45"/>
      <c r="I39" s="45"/>
    </row>
    <row r="40" spans="1:9" ht="25.5" customHeight="1">
      <c r="A40" s="110" t="s">
        <v>89</v>
      </c>
      <c r="B40" s="111" t="s">
        <v>20</v>
      </c>
      <c r="C40" s="163">
        <v>0</v>
      </c>
      <c r="D40" s="136">
        <v>13.16468</v>
      </c>
      <c r="E40" s="175">
        <v>0</v>
      </c>
      <c r="G40" s="45"/>
      <c r="H40" s="45"/>
      <c r="I40" s="45"/>
    </row>
    <row r="41" spans="1:9" ht="15.75" customHeight="1">
      <c r="A41" s="37" t="s">
        <v>21</v>
      </c>
      <c r="B41" s="38" t="s">
        <v>22</v>
      </c>
      <c r="C41" s="137">
        <f>C42+C43+C44</f>
        <v>0</v>
      </c>
      <c r="D41" s="138">
        <f>SUM(D42:D44)</f>
        <v>0</v>
      </c>
      <c r="E41" s="148">
        <v>0</v>
      </c>
      <c r="G41" s="45"/>
      <c r="H41" s="45"/>
      <c r="I41" s="45"/>
    </row>
    <row r="42" spans="1:9" ht="24" customHeight="1">
      <c r="A42" s="5" t="s">
        <v>126</v>
      </c>
      <c r="B42" s="8" t="s">
        <v>97</v>
      </c>
      <c r="C42" s="141">
        <v>0</v>
      </c>
      <c r="D42" s="136">
        <v>0</v>
      </c>
      <c r="E42" s="175">
        <v>0</v>
      </c>
      <c r="G42" s="45"/>
      <c r="H42" s="45"/>
      <c r="I42" s="45"/>
    </row>
    <row r="43" spans="1:9" ht="18.75" customHeight="1">
      <c r="A43" s="5" t="s">
        <v>98</v>
      </c>
      <c r="B43" s="8" t="s">
        <v>122</v>
      </c>
      <c r="C43" s="141">
        <v>0</v>
      </c>
      <c r="D43" s="135">
        <v>0</v>
      </c>
      <c r="E43" s="175">
        <v>0</v>
      </c>
      <c r="G43" s="45"/>
      <c r="H43" s="45"/>
      <c r="I43" s="45"/>
    </row>
    <row r="44" spans="1:5" ht="17.25" customHeight="1">
      <c r="A44" s="5" t="s">
        <v>99</v>
      </c>
      <c r="B44" s="8" t="s">
        <v>123</v>
      </c>
      <c r="C44" s="141">
        <v>0</v>
      </c>
      <c r="D44" s="135">
        <v>0</v>
      </c>
      <c r="E44" s="175">
        <v>0</v>
      </c>
    </row>
    <row r="45" spans="1:5" ht="38.25" customHeight="1">
      <c r="A45" s="55" t="s">
        <v>24</v>
      </c>
      <c r="B45" s="56" t="s">
        <v>104</v>
      </c>
      <c r="C45" s="164">
        <f>C46+C52+C49</f>
        <v>6653.656999999999</v>
      </c>
      <c r="D45" s="146">
        <f>D46+D49+D52</f>
        <v>6653.663</v>
      </c>
      <c r="E45" s="172">
        <f>D45/C45*100</f>
        <v>100.00009017597391</v>
      </c>
    </row>
    <row r="46" spans="1:5" ht="27" customHeight="1">
      <c r="A46" s="37" t="s">
        <v>35</v>
      </c>
      <c r="B46" s="38" t="s">
        <v>41</v>
      </c>
      <c r="C46" s="137">
        <f>C47+C48</f>
        <v>172.6</v>
      </c>
      <c r="D46" s="147">
        <f>D47+D48</f>
        <v>172.6</v>
      </c>
      <c r="E46" s="176">
        <v>0</v>
      </c>
    </row>
    <row r="47" spans="1:6" ht="39">
      <c r="A47" s="186" t="s">
        <v>159</v>
      </c>
      <c r="B47" s="12" t="s">
        <v>64</v>
      </c>
      <c r="C47" s="141">
        <v>172.6</v>
      </c>
      <c r="D47" s="135">
        <v>172.6</v>
      </c>
      <c r="E47" s="175">
        <v>0</v>
      </c>
      <c r="F47" s="45"/>
    </row>
    <row r="48" spans="1:9" ht="38.25" customHeight="1">
      <c r="A48" s="186" t="s">
        <v>102</v>
      </c>
      <c r="B48" s="12" t="s">
        <v>121</v>
      </c>
      <c r="C48" s="165">
        <v>0</v>
      </c>
      <c r="D48" s="136">
        <v>0</v>
      </c>
      <c r="E48" s="175">
        <v>0</v>
      </c>
      <c r="I48" s="121"/>
    </row>
    <row r="49" spans="1:9" ht="47.25" customHeight="1">
      <c r="A49" s="187" t="s">
        <v>127</v>
      </c>
      <c r="B49" s="130" t="s">
        <v>129</v>
      </c>
      <c r="C49" s="137">
        <f>C50+C51</f>
        <v>5454.6269999999995</v>
      </c>
      <c r="D49" s="149">
        <f>D50+D51</f>
        <v>5454.629999999999</v>
      </c>
      <c r="E49" s="176">
        <f>E50+E51</f>
        <v>0</v>
      </c>
      <c r="I49" s="121"/>
    </row>
    <row r="50" spans="1:9" ht="24.75" customHeight="1">
      <c r="A50" s="188" t="s">
        <v>128</v>
      </c>
      <c r="B50" s="129" t="s">
        <v>130</v>
      </c>
      <c r="C50" s="165">
        <v>969.4</v>
      </c>
      <c r="D50" s="150">
        <v>969.4</v>
      </c>
      <c r="E50" s="175">
        <v>0</v>
      </c>
      <c r="I50" s="121"/>
    </row>
    <row r="51" spans="1:9" ht="30" customHeight="1">
      <c r="A51" s="188" t="s">
        <v>156</v>
      </c>
      <c r="B51" s="129" t="s">
        <v>157</v>
      </c>
      <c r="C51" s="166">
        <v>4485.227</v>
      </c>
      <c r="D51" s="150">
        <v>4485.23</v>
      </c>
      <c r="E51" s="175">
        <v>0</v>
      </c>
      <c r="I51" s="121"/>
    </row>
    <row r="52" spans="1:5" ht="18" customHeight="1">
      <c r="A52" s="189" t="s">
        <v>39</v>
      </c>
      <c r="B52" s="93" t="s">
        <v>40</v>
      </c>
      <c r="C52" s="137">
        <f>C53+C55+C56+C54</f>
        <v>1026.43</v>
      </c>
      <c r="D52" s="138">
        <f>SUM(D53:D56)</f>
        <v>1026.433</v>
      </c>
      <c r="E52" s="176">
        <f aca="true" t="shared" si="2" ref="E52:E57">D52/C52*100</f>
        <v>100.00029227516731</v>
      </c>
    </row>
    <row r="53" spans="1:5" ht="52.5" customHeight="1">
      <c r="A53" s="186" t="s">
        <v>100</v>
      </c>
      <c r="B53" s="12" t="s">
        <v>124</v>
      </c>
      <c r="C53" s="165">
        <v>498.35</v>
      </c>
      <c r="D53" s="136">
        <v>498.354</v>
      </c>
      <c r="E53" s="175">
        <f t="shared" si="2"/>
        <v>100.00080264874083</v>
      </c>
    </row>
    <row r="54" spans="1:5" ht="78" customHeight="1">
      <c r="A54" s="186" t="s">
        <v>147</v>
      </c>
      <c r="B54" s="12" t="s">
        <v>148</v>
      </c>
      <c r="C54" s="165">
        <v>1</v>
      </c>
      <c r="D54" s="150">
        <v>1</v>
      </c>
      <c r="E54" s="175">
        <f t="shared" si="2"/>
        <v>100</v>
      </c>
    </row>
    <row r="55" spans="1:7" ht="77.25">
      <c r="A55" s="186" t="s">
        <v>101</v>
      </c>
      <c r="B55" s="12" t="s">
        <v>120</v>
      </c>
      <c r="C55" s="165">
        <v>91.1</v>
      </c>
      <c r="D55" s="135">
        <v>91.1</v>
      </c>
      <c r="E55" s="175">
        <f t="shared" si="2"/>
        <v>100</v>
      </c>
      <c r="G55" s="45"/>
    </row>
    <row r="56" spans="1:9" ht="28.5" customHeight="1" thickBot="1">
      <c r="A56" s="190" t="s">
        <v>105</v>
      </c>
      <c r="B56" s="18" t="s">
        <v>106</v>
      </c>
      <c r="C56" s="167">
        <v>435.98</v>
      </c>
      <c r="D56" s="136">
        <v>435.979</v>
      </c>
      <c r="E56" s="175">
        <f t="shared" si="2"/>
        <v>99.99977063168033</v>
      </c>
      <c r="F56" s="45"/>
      <c r="G56" s="45"/>
      <c r="H56" s="45"/>
      <c r="I56" s="45"/>
    </row>
    <row r="57" spans="1:7" ht="20.25" customHeight="1" thickBot="1">
      <c r="A57" s="61"/>
      <c r="B57" s="62" t="s">
        <v>31</v>
      </c>
      <c r="C57" s="168">
        <f>C10+C45</f>
        <v>58029.69779</v>
      </c>
      <c r="D57" s="133">
        <f>D10+D45</f>
        <v>59870.559349999996</v>
      </c>
      <c r="E57" s="173">
        <f t="shared" si="2"/>
        <v>103.17227493870773</v>
      </c>
      <c r="F57" s="45"/>
      <c r="G57" s="45"/>
    </row>
    <row r="58" spans="1:3" ht="12.75" hidden="1">
      <c r="A58" s="13" t="s">
        <v>43</v>
      </c>
      <c r="B58" s="16" t="s">
        <v>44</v>
      </c>
      <c r="C58" s="14"/>
    </row>
    <row r="59" spans="1:3" ht="12.75">
      <c r="A59" s="131"/>
      <c r="B59" s="13"/>
      <c r="C59" s="14"/>
    </row>
    <row r="60" spans="1:3" ht="12.75">
      <c r="A60" s="128"/>
      <c r="B60" s="13"/>
      <c r="C60" s="14"/>
    </row>
    <row r="61" spans="1:3" ht="12.75">
      <c r="A61" s="13"/>
      <c r="B61" s="13"/>
      <c r="C61" s="14"/>
    </row>
    <row r="62" spans="1:3" ht="12.75">
      <c r="A62" s="13"/>
      <c r="B62" s="13"/>
      <c r="C62" s="132"/>
    </row>
    <row r="63" spans="1:3" ht="12.75">
      <c r="A63" s="13"/>
      <c r="B63" s="13"/>
      <c r="C63" s="132"/>
    </row>
    <row r="64" spans="1:3" ht="12.75">
      <c r="A64" s="13"/>
      <c r="B64" s="13"/>
      <c r="C64" s="14"/>
    </row>
    <row r="65" spans="1:3" ht="12.75">
      <c r="A65" s="13"/>
      <c r="B65" s="13"/>
      <c r="C65" s="14"/>
    </row>
    <row r="66" spans="1:3" ht="12.75">
      <c r="A66" s="13"/>
      <c r="B66" s="13"/>
      <c r="C66" s="14"/>
    </row>
    <row r="67" spans="1:3" ht="12.75">
      <c r="A67" s="13"/>
      <c r="B67" s="13"/>
      <c r="C67" s="14"/>
    </row>
    <row r="68" spans="1:3" ht="12.75">
      <c r="A68" s="13"/>
      <c r="B68" s="13"/>
      <c r="C68" s="14"/>
    </row>
  </sheetData>
  <sheetProtection/>
  <mergeCells count="6">
    <mergeCell ref="B1:E1"/>
    <mergeCell ref="A8:C8"/>
    <mergeCell ref="A7:D7"/>
    <mergeCell ref="B3:E3"/>
    <mergeCell ref="B4:E4"/>
    <mergeCell ref="B2:E2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2015-04-13T12:15:57Z</cp:lastPrinted>
  <dcterms:created xsi:type="dcterms:W3CDTF">1996-10-08T23:32:33Z</dcterms:created>
  <dcterms:modified xsi:type="dcterms:W3CDTF">2015-04-20T08:52:41Z</dcterms:modified>
  <cp:category/>
  <cp:version/>
  <cp:contentType/>
  <cp:contentStatus/>
</cp:coreProperties>
</file>