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01.01.09 к году" sheetId="1" r:id="rId1"/>
    <sheet name="01.04.12." sheetId="2" r:id="rId2"/>
  </sheets>
  <definedNames/>
  <calcPr fullCalcOnLoad="1"/>
</workbook>
</file>

<file path=xl/sharedStrings.xml><?xml version="1.0" encoding="utf-8"?>
<sst xmlns="http://schemas.openxmlformats.org/spreadsheetml/2006/main" count="196" uniqueCount="153">
  <si>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</si>
  <si>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</si>
  <si>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</si>
  <si>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</si>
  <si>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</si>
  <si>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</si>
  <si>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</si>
  <si>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</si>
  <si>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</si>
  <si>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</si>
  <si>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</si>
  <si>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</si>
  <si>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</si>
  <si>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</si>
  <si>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</si>
  <si>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</si>
  <si>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</si>
  <si>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</si>
  <si>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</si>
  <si>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</si>
  <si>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</si>
  <si>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</si>
  <si>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</si>
  <si>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</si>
  <si>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</si>
  <si>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</si>
  <si>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</si>
  <si>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</si>
  <si>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</si>
  <si>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</si>
  <si>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</si>
  <si>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</si>
  <si>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</si>
  <si>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</si>
  <si>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</si>
  <si>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</si>
  <si>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</si>
  <si>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</si>
  <si>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</si>
  <si>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</si>
  <si>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</si>
  <si>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</si>
  <si>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</si>
  <si>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</si>
  <si>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</si>
  <si>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</si>
  <si>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</si>
  <si>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</si>
  <si>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</si>
  <si>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</si>
  <si>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</si>
  <si>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</si>
  <si>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</si>
  <si>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</si>
  <si>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</si>
  <si>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</si>
  <si>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</si>
  <si>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</si>
  <si>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</si>
  <si>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</si>
  <si>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</si>
  <si>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</si>
  <si>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</si>
  <si>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</si>
  <si>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</si>
  <si>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</si>
  <si>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</si>
  <si>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</si>
  <si>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</si>
  <si>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</si>
  <si>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</si>
  <si>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</si>
  <si>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</si>
  <si>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</si>
  <si>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</si>
  <si>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</si>
  <si>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</si>
  <si>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</si>
  <si>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</si>
  <si>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</si>
  <si>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</si>
  <si>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</si>
  <si>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</si>
  <si>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</si>
  <si>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</si>
  <si>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</si>
  <si>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</si>
  <si>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</si>
  <si>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</si>
  <si>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</si>
  <si>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</si>
  <si>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</si>
  <si>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</si>
  <si>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Транспортный налог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</si>
  <si>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</si>
  <si>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</si>
  <si>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</si>
  <si>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</si>
  <si>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</si>
  <si>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</si>
  <si>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</si>
  <si>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</si>
  <si>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</si>
  <si>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</si>
  <si>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</si>
  <si>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</si>
  <si>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 xml:space="preserve">План  на                полугодие            2009г.  </t>
  </si>
  <si>
    <t>% исполнения  за полугодие 2009г.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</si>
  <si>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</si>
  <si>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</si>
  <si>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</si>
  <si>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</si>
  <si>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</si>
  <si>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 xml:space="preserve">  к  решению Совета депутатов </t>
  </si>
  <si>
    <t>1 08 04020 01 1000 110</t>
  </si>
  <si>
    <t>Государственная пошлина за соверш.нотариальных действий должн. лицами органов местного самоупр.</t>
  </si>
  <si>
    <r>
      <t xml:space="preserve">                                                           </t>
    </r>
    <r>
      <rPr>
        <b/>
        <sz val="10"/>
        <rFont val="Times New Roman"/>
        <family val="1"/>
      </rPr>
      <t xml:space="preserve">  МО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Большеколпанское   сельское    поселение</t>
    </r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</si>
  <si>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</si>
  <si>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</si>
  <si>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                                                                                                                     Приложение №_2</t>
  </si>
  <si>
    <t xml:space="preserve">     Поступление доходов в бюджет  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</si>
  <si>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</si>
  <si>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</si>
  <si>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</si>
  <si>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</si>
  <si>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</si>
  <si>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</si>
  <si>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</si>
  <si>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</si>
  <si>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</si>
  <si>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</si>
  <si>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</si>
  <si>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</si>
  <si>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</si>
  <si>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</si>
  <si>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</si>
  <si>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</si>
  <si>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</si>
  <si>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</si>
  <si>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Сысоева Е.Ю.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</si>
  <si>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01. 04. 2012 г</t>
    </r>
    <r>
      <rPr>
        <sz val="14"/>
        <rFont val="Times New Roman"/>
        <family val="1"/>
      </rPr>
      <t>.</t>
    </r>
  </si>
  <si>
    <t>Уточ. годовой план на 2012 год.</t>
  </si>
  <si>
    <t>Исполнение на 01.04. 2012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</si>
  <si>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</si>
  <si>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</si>
  <si>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</si>
  <si>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</si>
  <si>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</si>
  <si>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</si>
  <si>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</si>
  <si>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</si>
  <si>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09.05.2012 г.</t>
  </si>
  <si>
    <t xml:space="preserve">                                                                        №  36  от " 05 "  июля    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</si>
</sst>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  <numFmt numFmtId="181" formatCode="[$-FC19]d\ mmmm\ yyyy\ &quot;г.&quot;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1" fontId="2" fillId="0" borderId="23" xfId="60" applyFont="1" applyBorder="1" applyAlignment="1">
      <alignment/>
    </xf>
    <xf numFmtId="171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1" fontId="2" fillId="0" borderId="23" xfId="60" applyFont="1" applyBorder="1" applyAlignment="1">
      <alignment horizontal="center"/>
    </xf>
    <xf numFmtId="171" fontId="8" fillId="0" borderId="23" xfId="60" applyFont="1" applyBorder="1" applyAlignment="1">
      <alignment/>
    </xf>
    <xf numFmtId="171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1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43" fontId="8" fillId="35" borderId="27" xfId="0" applyNumberFormat="1" applyFont="1" applyFill="1" applyBorder="1" applyAlignment="1">
      <alignment/>
    </xf>
    <xf numFmtId="171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43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2" fontId="3" fillId="33" borderId="18" xfId="0" applyNumberFormat="1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1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1" fontId="2" fillId="0" borderId="23" xfId="60" applyFont="1" applyBorder="1" applyAlignment="1">
      <alignment vertical="center"/>
    </xf>
    <xf numFmtId="171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1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1" fontId="2" fillId="0" borderId="23" xfId="60" applyFont="1" applyBorder="1" applyAlignment="1">
      <alignment horizontal="center" vertical="center"/>
    </xf>
    <xf numFmtId="43" fontId="8" fillId="35" borderId="22" xfId="0" applyNumberFormat="1" applyFont="1" applyFill="1" applyBorder="1" applyAlignment="1">
      <alignment vertical="center"/>
    </xf>
    <xf numFmtId="43" fontId="8" fillId="33" borderId="30" xfId="0" applyNumberFormat="1" applyFont="1" applyFill="1" applyBorder="1" applyAlignment="1">
      <alignment horizontal="center" vertical="center"/>
    </xf>
    <xf numFmtId="171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1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1" fontId="2" fillId="0" borderId="22" xfId="60" applyFont="1" applyFill="1" applyBorder="1" applyAlignment="1">
      <alignment vertical="center"/>
    </xf>
    <xf numFmtId="171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1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1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1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34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2" fontId="1" fillId="0" borderId="31" xfId="0" applyNumberFormat="1" applyFont="1" applyFill="1" applyBorder="1" applyAlignment="1">
      <alignment horizontal="center" vertical="distributed"/>
    </xf>
    <xf numFmtId="43" fontId="8" fillId="33" borderId="29" xfId="0" applyNumberFormat="1" applyFont="1" applyFill="1" applyBorder="1" applyAlignment="1">
      <alignment horizontal="center" vertical="center"/>
    </xf>
    <xf numFmtId="171" fontId="8" fillId="33" borderId="29" xfId="60" applyFont="1" applyFill="1" applyBorder="1" applyAlignment="1">
      <alignment vertical="center"/>
    </xf>
    <xf numFmtId="2" fontId="8" fillId="33" borderId="29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right" vertical="center" wrapText="1"/>
    </xf>
    <xf numFmtId="171" fontId="8" fillId="35" borderId="27" xfId="60" applyFont="1" applyFill="1" applyBorder="1" applyAlignment="1">
      <alignment horizontal="right"/>
    </xf>
    <xf numFmtId="2" fontId="8" fillId="35" borderId="27" xfId="0" applyNumberFormat="1" applyFont="1" applyFill="1" applyBorder="1" applyAlignment="1">
      <alignment horizontal="right"/>
    </xf>
    <xf numFmtId="171" fontId="8" fillId="0" borderId="23" xfId="0" applyNumberFormat="1" applyFont="1" applyBorder="1" applyAlignment="1">
      <alignment horizontal="right"/>
    </xf>
    <xf numFmtId="171" fontId="8" fillId="0" borderId="23" xfId="60" applyFont="1" applyBorder="1" applyAlignment="1">
      <alignment horizontal="right"/>
    </xf>
    <xf numFmtId="171" fontId="2" fillId="0" borderId="22" xfId="60" applyFont="1" applyBorder="1" applyAlignment="1">
      <alignment horizontal="right"/>
    </xf>
    <xf numFmtId="171" fontId="2" fillId="0" borderId="23" xfId="60" applyFont="1" applyBorder="1" applyAlignment="1">
      <alignment horizontal="right"/>
    </xf>
    <xf numFmtId="171" fontId="8" fillId="34" borderId="22" xfId="60" applyFont="1" applyFill="1" applyBorder="1" applyAlignment="1">
      <alignment horizontal="right" vertical="center"/>
    </xf>
    <xf numFmtId="2" fontId="8" fillId="34" borderId="22" xfId="0" applyNumberFormat="1" applyFont="1" applyFill="1" applyBorder="1" applyAlignment="1">
      <alignment horizontal="right" vertical="center"/>
    </xf>
    <xf numFmtId="2" fontId="2" fillId="0" borderId="23" xfId="6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2" fontId="8" fillId="34" borderId="22" xfId="60" applyNumberFormat="1" applyFont="1" applyFill="1" applyBorder="1" applyAlignment="1">
      <alignment horizontal="right" vertical="center"/>
    </xf>
    <xf numFmtId="10" fontId="2" fillId="0" borderId="23" xfId="0" applyNumberFormat="1" applyFont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right"/>
    </xf>
    <xf numFmtId="2" fontId="8" fillId="34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 vertical="center"/>
    </xf>
    <xf numFmtId="2" fontId="8" fillId="0" borderId="23" xfId="6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2" fontId="8" fillId="35" borderId="22" xfId="60" applyNumberFormat="1" applyFont="1" applyFill="1" applyBorder="1" applyAlignment="1">
      <alignment horizontal="right" vertical="center"/>
    </xf>
    <xf numFmtId="2" fontId="8" fillId="35" borderId="22" xfId="0" applyNumberFormat="1" applyFont="1" applyFill="1" applyBorder="1" applyAlignment="1">
      <alignment horizontal="right" vertical="center"/>
    </xf>
    <xf numFmtId="2" fontId="8" fillId="34" borderId="23" xfId="60" applyNumberFormat="1" applyFont="1" applyFill="1" applyBorder="1" applyAlignment="1">
      <alignment horizontal="right" vertical="center"/>
    </xf>
    <xf numFmtId="2" fontId="8" fillId="34" borderId="23" xfId="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 vertical="center"/>
    </xf>
    <xf numFmtId="2" fontId="2" fillId="0" borderId="23" xfId="60" applyNumberFormat="1" applyFont="1" applyFill="1" applyBorder="1" applyAlignment="1">
      <alignment horizontal="right" vertical="center"/>
    </xf>
    <xf numFmtId="0" fontId="8" fillId="34" borderId="22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/>
    </xf>
    <xf numFmtId="49" fontId="2" fillId="34" borderId="2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71" fontId="2" fillId="0" borderId="22" xfId="60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33" xfId="60" applyNumberFormat="1" applyFont="1" applyFill="1" applyBorder="1" applyAlignment="1">
      <alignment horizontal="right" vertical="center"/>
    </xf>
    <xf numFmtId="2" fontId="2" fillId="0" borderId="22" xfId="60" applyNumberFormat="1" applyFont="1" applyFill="1" applyBorder="1" applyAlignment="1">
      <alignment horizontal="right"/>
    </xf>
    <xf numFmtId="0" fontId="3" fillId="34" borderId="26" xfId="0" applyFont="1" applyFill="1" applyBorder="1" applyAlignment="1">
      <alignment horizontal="center" vertical="distributed"/>
    </xf>
    <xf numFmtId="171" fontId="8" fillId="34" borderId="27" xfId="60" applyFont="1" applyFill="1" applyBorder="1" applyAlignment="1">
      <alignment horizontal="right" vertical="center"/>
    </xf>
    <xf numFmtId="2" fontId="8" fillId="34" borderId="27" xfId="60" applyNumberFormat="1" applyFont="1" applyFill="1" applyBorder="1" applyAlignment="1">
      <alignment horizontal="right" vertical="center"/>
    </xf>
    <xf numFmtId="2" fontId="8" fillId="34" borderId="27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2" fontId="3" fillId="33" borderId="25" xfId="0" applyNumberFormat="1" applyFont="1" applyFill="1" applyBorder="1" applyAlignment="1">
      <alignment horizontal="center" vertical="distributed"/>
    </xf>
    <xf numFmtId="43" fontId="8" fillId="33" borderId="22" xfId="0" applyNumberFormat="1" applyFont="1" applyFill="1" applyBorder="1" applyAlignment="1">
      <alignment/>
    </xf>
    <xf numFmtId="171" fontId="8" fillId="33" borderId="22" xfId="60" applyFont="1" applyFill="1" applyBorder="1" applyAlignment="1">
      <alignment horizontal="right"/>
    </xf>
    <xf numFmtId="2" fontId="8" fillId="33" borderId="22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2" fontId="3" fillId="33" borderId="19" xfId="0" applyNumberFormat="1" applyFont="1" applyFill="1" applyBorder="1" applyAlignment="1">
      <alignment horizontal="right"/>
    </xf>
    <xf numFmtId="2" fontId="8" fillId="33" borderId="22" xfId="60" applyNumberFormat="1" applyFont="1" applyFill="1" applyBorder="1" applyAlignment="1">
      <alignment horizontal="right"/>
    </xf>
    <xf numFmtId="2" fontId="8" fillId="35" borderId="23" xfId="0" applyNumberFormat="1" applyFont="1" applyFill="1" applyBorder="1" applyAlignment="1">
      <alignment horizontal="right"/>
    </xf>
    <xf numFmtId="2" fontId="2" fillId="35" borderId="22" xfId="0" applyNumberFormat="1" applyFont="1" applyFill="1" applyBorder="1" applyAlignment="1">
      <alignment horizontal="right"/>
    </xf>
    <xf numFmtId="2" fontId="2" fillId="35" borderId="23" xfId="0" applyNumberFormat="1" applyFont="1" applyFill="1" applyBorder="1" applyAlignment="1">
      <alignment horizontal="right"/>
    </xf>
    <xf numFmtId="171" fontId="2" fillId="35" borderId="22" xfId="60" applyFont="1" applyFill="1" applyBorder="1" applyAlignment="1">
      <alignment horizontal="right" vertical="center"/>
    </xf>
    <xf numFmtId="2" fontId="2" fillId="35" borderId="22" xfId="60" applyNumberFormat="1" applyFont="1" applyFill="1" applyBorder="1" applyAlignment="1">
      <alignment horizontal="right" vertical="center"/>
    </xf>
    <xf numFmtId="2" fontId="2" fillId="35" borderId="22" xfId="0" applyNumberFormat="1" applyFont="1" applyFill="1" applyBorder="1" applyAlignment="1">
      <alignment horizontal="right" vertical="center"/>
    </xf>
    <xf numFmtId="171" fontId="2" fillId="35" borderId="23" xfId="60" applyFont="1" applyFill="1" applyBorder="1" applyAlignment="1">
      <alignment horizontal="right" vertical="center"/>
    </xf>
    <xf numFmtId="2" fontId="2" fillId="35" borderId="23" xfId="60" applyNumberFormat="1" applyFont="1" applyFill="1" applyBorder="1" applyAlignment="1">
      <alignment horizontal="right" vertical="center"/>
    </xf>
    <xf numFmtId="2" fontId="2" fillId="35" borderId="23" xfId="0" applyNumberFormat="1" applyFont="1" applyFill="1" applyBorder="1" applyAlignment="1">
      <alignment horizontal="right" vertical="center"/>
    </xf>
    <xf numFmtId="2" fontId="2" fillId="35" borderId="33" xfId="0" applyNumberFormat="1" applyFont="1" applyFill="1" applyBorder="1" applyAlignment="1">
      <alignment horizontal="right" vertical="center"/>
    </xf>
    <xf numFmtId="2" fontId="2" fillId="35" borderId="27" xfId="0" applyNumberFormat="1" applyFont="1" applyFill="1" applyBorder="1" applyAlignment="1">
      <alignment horizontal="right"/>
    </xf>
    <xf numFmtId="10" fontId="2" fillId="35" borderId="22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right" vertical="center"/>
    </xf>
    <xf numFmtId="2" fontId="8" fillId="0" borderId="2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171" fontId="8" fillId="0" borderId="23" xfId="60" applyFont="1" applyFill="1" applyBorder="1" applyAlignment="1">
      <alignment horizontal="right"/>
    </xf>
    <xf numFmtId="2" fontId="8" fillId="0" borderId="22" xfId="60" applyNumberFormat="1" applyFont="1" applyFill="1" applyBorder="1" applyAlignment="1">
      <alignment horizontal="right"/>
    </xf>
    <xf numFmtId="2" fontId="2" fillId="0" borderId="27" xfId="6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distributed"/>
    </xf>
    <xf numFmtId="0" fontId="3" fillId="0" borderId="32" xfId="0" applyFont="1" applyBorder="1" applyAlignment="1">
      <alignment horizontal="center" vertical="distributed"/>
    </xf>
    <xf numFmtId="0" fontId="3" fillId="0" borderId="34" xfId="0" applyFont="1" applyBorder="1" applyAlignment="1">
      <alignment horizontal="left" vertical="distributed"/>
    </xf>
    <xf numFmtId="2" fontId="4" fillId="0" borderId="20" xfId="0" applyNumberFormat="1" applyFont="1" applyFill="1" applyBorder="1" applyAlignment="1">
      <alignment horizontal="center" vertical="distributed"/>
    </xf>
    <xf numFmtId="2" fontId="2" fillId="35" borderId="35" xfId="60" applyNumberFormat="1" applyFont="1" applyFill="1" applyBorder="1" applyAlignment="1">
      <alignment horizontal="right" vertical="center"/>
    </xf>
    <xf numFmtId="2" fontId="2" fillId="0" borderId="13" xfId="60" applyNumberFormat="1" applyFont="1" applyFill="1" applyBorder="1" applyAlignment="1">
      <alignment horizontal="right" vertical="center"/>
    </xf>
    <xf numFmtId="2" fontId="2" fillId="35" borderId="13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2" fontId="8" fillId="34" borderId="35" xfId="60" applyNumberFormat="1" applyFont="1" applyFill="1" applyBorder="1" applyAlignment="1">
      <alignment horizontal="right" vertical="center"/>
    </xf>
    <xf numFmtId="2" fontId="8" fillId="34" borderId="13" xfId="60" applyNumberFormat="1" applyFont="1" applyFill="1" applyBorder="1" applyAlignment="1">
      <alignment horizontal="right" vertical="center"/>
    </xf>
    <xf numFmtId="2" fontId="8" fillId="34" borderId="13" xfId="0" applyNumberFormat="1" applyFont="1" applyFill="1" applyBorder="1" applyAlignment="1">
      <alignment horizontal="right" vertical="center"/>
    </xf>
    <xf numFmtId="2" fontId="1" fillId="0" borderId="3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distributed"/>
    </xf>
    <xf numFmtId="2" fontId="2" fillId="0" borderId="0" xfId="0" applyNumberFormat="1" applyFont="1" applyFill="1" applyAlignment="1">
      <alignment horizontal="right" vertical="distributed"/>
    </xf>
    <xf numFmtId="0" fontId="3" fillId="0" borderId="0" xfId="0" applyFont="1" applyAlignment="1">
      <alignment horizontal="right" vertical="distributed"/>
    </xf>
    <xf numFmtId="0" fontId="5" fillId="0" borderId="36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5" fillId="0" borderId="36" xfId="0" applyFont="1" applyFill="1" applyBorder="1" applyAlignment="1">
      <alignment horizontal="center" vertical="distributed"/>
    </xf>
    <xf numFmtId="0" fontId="0" fillId="0" borderId="36" xfId="0" applyFill="1" applyBorder="1" applyAlignment="1">
      <alignment horizontal="center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4"/>
      <c r="B2" s="64"/>
      <c r="C2" s="121" t="s">
        <v>36</v>
      </c>
      <c r="D2" s="121"/>
      <c r="E2" s="121"/>
      <c r="F2" s="64"/>
      <c r="G2" s="120"/>
      <c r="H2" s="64"/>
    </row>
    <row r="3" spans="1:7" ht="12.75" customHeight="1">
      <c r="A3" s="15"/>
      <c r="B3" s="220" t="s">
        <v>73</v>
      </c>
      <c r="C3" s="220"/>
      <c r="D3" s="220"/>
      <c r="E3" s="220"/>
      <c r="F3" s="220"/>
      <c r="G3" s="119"/>
    </row>
    <row r="4" spans="1:6" ht="12.75" customHeight="1">
      <c r="A4" s="1"/>
      <c r="B4" s="220" t="s">
        <v>74</v>
      </c>
      <c r="C4" s="220"/>
      <c r="D4" s="220"/>
      <c r="E4" s="220"/>
      <c r="F4" s="220"/>
    </row>
    <row r="5" ht="9" customHeight="1"/>
    <row r="6" ht="12.75" customHeight="1" hidden="1"/>
    <row r="7" spans="1:3" ht="15.75">
      <c r="A7" s="219" t="s">
        <v>37</v>
      </c>
      <c r="B7" s="219"/>
      <c r="C7" s="219"/>
    </row>
    <row r="8" spans="1:5" ht="24" customHeight="1" thickBot="1">
      <c r="A8" s="218" t="s">
        <v>86</v>
      </c>
      <c r="B8" s="218"/>
      <c r="C8" s="21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6" t="s">
        <v>79</v>
      </c>
      <c r="E9" s="67" t="s">
        <v>87</v>
      </c>
      <c r="F9" s="68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4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6">
        <f>D18+D19+D20+D21</f>
        <v>2206</v>
      </c>
      <c r="E17" s="86">
        <f>E18+E19+E20+E21</f>
        <v>2734.69</v>
      </c>
      <c r="F17" s="87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9">
        <v>1829</v>
      </c>
      <c r="E18" s="69">
        <v>2325.18</v>
      </c>
      <c r="F18" s="70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1">
        <v>305</v>
      </c>
      <c r="E19" s="72">
        <v>338.23</v>
      </c>
      <c r="F19" s="73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6">
        <v>72</v>
      </c>
      <c r="D21" s="105">
        <v>72</v>
      </c>
      <c r="E21" s="69">
        <v>71.28</v>
      </c>
      <c r="F21" s="70">
        <f>E21/D21*100</f>
        <v>99</v>
      </c>
    </row>
    <row r="22" spans="1:6" ht="26.25" customHeight="1">
      <c r="A22" s="37" t="s">
        <v>57</v>
      </c>
      <c r="B22" s="38" t="s">
        <v>72</v>
      </c>
      <c r="C22" s="102">
        <f>C25</f>
        <v>987.2</v>
      </c>
      <c r="D22" s="87">
        <f>D25</f>
        <v>987.2</v>
      </c>
      <c r="E22" s="86">
        <f>E25</f>
        <v>987.2</v>
      </c>
      <c r="F22" s="103"/>
    </row>
    <row r="23" spans="1:6" ht="89.25" customHeight="1" hidden="1">
      <c r="A23" s="5" t="s">
        <v>17</v>
      </c>
      <c r="B23" s="6" t="s">
        <v>18</v>
      </c>
      <c r="C23" s="98">
        <f>SUM(C24)</f>
        <v>0</v>
      </c>
      <c r="D23" s="99"/>
      <c r="E23" s="71"/>
      <c r="F23" s="100"/>
    </row>
    <row r="24" spans="1:6" ht="153" customHeight="1" hidden="1">
      <c r="A24" s="7" t="s">
        <v>19</v>
      </c>
      <c r="B24" s="8" t="s">
        <v>20</v>
      </c>
      <c r="C24" s="101">
        <v>0</v>
      </c>
      <c r="D24" s="99"/>
      <c r="E24" s="71"/>
      <c r="F24" s="100"/>
    </row>
    <row r="25" spans="1:6" ht="50.25" customHeight="1">
      <c r="A25" s="7" t="s">
        <v>84</v>
      </c>
      <c r="B25" s="8" t="s">
        <v>85</v>
      </c>
      <c r="C25" s="101">
        <v>987.2</v>
      </c>
      <c r="D25" s="73">
        <v>987.2</v>
      </c>
      <c r="E25" s="71">
        <v>987.2</v>
      </c>
      <c r="F25" s="73">
        <f>E25/D25*100</f>
        <v>100</v>
      </c>
    </row>
    <row r="26" spans="1:6" ht="12.75">
      <c r="A26" s="37" t="s">
        <v>88</v>
      </c>
      <c r="B26" s="65" t="s">
        <v>59</v>
      </c>
      <c r="C26" s="109">
        <v>2520</v>
      </c>
      <c r="D26" s="44">
        <v>2520</v>
      </c>
      <c r="E26" s="117">
        <v>3820.73</v>
      </c>
      <c r="F26" s="110">
        <f>E26/D26*100</f>
        <v>151.61626984126983</v>
      </c>
    </row>
    <row r="27" spans="1:6" ht="23.25" customHeight="1">
      <c r="A27" s="37" t="s">
        <v>90</v>
      </c>
      <c r="B27" s="108" t="s">
        <v>91</v>
      </c>
      <c r="C27" s="39"/>
      <c r="D27" s="44"/>
      <c r="E27" s="118">
        <f>E28</f>
        <v>40</v>
      </c>
      <c r="F27" s="107"/>
    </row>
    <row r="28" spans="1:6" ht="25.5">
      <c r="A28" s="111" t="s">
        <v>89</v>
      </c>
      <c r="B28" s="112" t="s">
        <v>20</v>
      </c>
      <c r="C28" s="113"/>
      <c r="D28" s="114"/>
      <c r="E28" s="115">
        <v>40</v>
      </c>
      <c r="F28" s="116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4">
        <f>D32+D35</f>
        <v>14270.500000000002</v>
      </c>
      <c r="E31" s="74">
        <f>E32+E35</f>
        <v>14270.500000000002</v>
      </c>
      <c r="F31" s="75">
        <f aca="true" t="shared" si="1" ref="F31:F39">E31/D31*100</f>
        <v>100</v>
      </c>
    </row>
    <row r="32" spans="1:6" ht="27" customHeight="1">
      <c r="A32" s="95" t="s">
        <v>35</v>
      </c>
      <c r="B32" s="38" t="s">
        <v>41</v>
      </c>
      <c r="C32" s="39">
        <f>C33+C34</f>
        <v>13865.900000000001</v>
      </c>
      <c r="D32" s="96">
        <f>D33+D34</f>
        <v>13865.900000000001</v>
      </c>
      <c r="E32" s="96">
        <f>E33+E34</f>
        <v>13865.900000000001</v>
      </c>
      <c r="F32" s="97">
        <f t="shared" si="1"/>
        <v>100</v>
      </c>
    </row>
    <row r="33" spans="1:10" ht="39">
      <c r="A33" s="10" t="s">
        <v>61</v>
      </c>
      <c r="B33" s="12" t="s">
        <v>64</v>
      </c>
      <c r="C33" s="91">
        <v>5082.2</v>
      </c>
      <c r="D33" s="92">
        <v>5082.2</v>
      </c>
      <c r="E33" s="92">
        <v>5082.2</v>
      </c>
      <c r="F33" s="81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8">
        <v>8783.7</v>
      </c>
      <c r="D34" s="90">
        <v>8783.7</v>
      </c>
      <c r="E34" s="90">
        <v>8783.7</v>
      </c>
      <c r="F34" s="73">
        <f t="shared" si="1"/>
        <v>100</v>
      </c>
      <c r="G34" s="45"/>
      <c r="I34" s="45"/>
      <c r="M34" s="84"/>
    </row>
    <row r="35" spans="1:6" ht="13.5">
      <c r="A35" s="93" t="s">
        <v>39</v>
      </c>
      <c r="B35" s="94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0">
        <v>254.2</v>
      </c>
      <c r="E36" s="71">
        <v>254.2</v>
      </c>
      <c r="F36" s="73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9">
        <v>72.1</v>
      </c>
      <c r="E37" s="69">
        <v>72.1</v>
      </c>
      <c r="F37" s="70">
        <f t="shared" si="1"/>
        <v>100</v>
      </c>
    </row>
    <row r="38" spans="1:6" ht="22.5" customHeight="1">
      <c r="A38" s="10" t="s">
        <v>82</v>
      </c>
      <c r="B38" s="12" t="s">
        <v>83</v>
      </c>
      <c r="C38" s="88">
        <v>22.5</v>
      </c>
      <c r="D38" s="89">
        <v>22.5</v>
      </c>
      <c r="E38" s="69">
        <v>22.5</v>
      </c>
      <c r="F38" s="70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6">
        <v>15</v>
      </c>
      <c r="E39" s="71">
        <v>15</v>
      </c>
      <c r="F39" s="73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5" t="s">
        <v>76</v>
      </c>
      <c r="B41" s="12" t="s">
        <v>77</v>
      </c>
      <c r="C41" s="24">
        <v>40.8</v>
      </c>
      <c r="D41" s="69">
        <v>40.8</v>
      </c>
      <c r="E41" s="69">
        <v>40.8</v>
      </c>
      <c r="F41" s="70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7">
        <f>D44+D45+D46+D47</f>
        <v>1268.74</v>
      </c>
      <c r="E42" s="74">
        <f>E43</f>
        <v>1157.54</v>
      </c>
      <c r="F42" s="75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6">
        <v>1108.74</v>
      </c>
      <c r="E45" s="82" t="s">
        <v>78</v>
      </c>
      <c r="F45" s="83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8">
        <f>D10+D31+D42</f>
        <v>34766.44</v>
      </c>
      <c r="E48" s="79">
        <f>E10+E31+E42</f>
        <v>36903.51</v>
      </c>
      <c r="F48" s="80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48">
      <selection activeCell="I7" sqref="I7"/>
    </sheetView>
  </sheetViews>
  <sheetFormatPr defaultColWidth="9.140625" defaultRowHeight="12.75"/>
  <cols>
    <col min="1" max="1" width="20.7109375" style="2" customWidth="1"/>
    <col min="2" max="2" width="37.57421875" style="2" customWidth="1"/>
    <col min="3" max="3" width="8.8515625" style="2" customWidth="1"/>
    <col min="4" max="4" width="0.42578125" style="2" customWidth="1"/>
    <col min="5" max="5" width="11.421875" style="2" customWidth="1"/>
    <col min="6" max="6" width="0.42578125" style="2" customWidth="1"/>
    <col min="7" max="7" width="10.00390625" style="2" customWidth="1"/>
    <col min="8" max="16384" width="9.140625" style="2" customWidth="1"/>
  </cols>
  <sheetData>
    <row r="1" spans="1:7" ht="12.75" customHeight="1">
      <c r="A1" s="1"/>
      <c r="B1" s="221" t="s">
        <v>119</v>
      </c>
      <c r="C1" s="221"/>
      <c r="D1" s="221"/>
      <c r="E1" s="221"/>
      <c r="F1" s="221"/>
      <c r="G1" s="221"/>
    </row>
    <row r="2" spans="1:8" ht="12.75" customHeight="1">
      <c r="A2" s="64"/>
      <c r="B2" s="64"/>
      <c r="C2" s="121" t="s">
        <v>113</v>
      </c>
      <c r="D2" s="159"/>
      <c r="E2" s="159"/>
      <c r="F2" s="159"/>
      <c r="G2" s="159"/>
      <c r="H2" s="64"/>
    </row>
    <row r="3" spans="1:7" ht="12.75" customHeight="1">
      <c r="A3" s="15"/>
      <c r="B3" s="220" t="s">
        <v>116</v>
      </c>
      <c r="C3" s="220"/>
      <c r="D3" s="220"/>
      <c r="E3" s="220"/>
      <c r="F3" s="220"/>
      <c r="G3" s="226"/>
    </row>
    <row r="4" spans="1:7" ht="12.75" customHeight="1">
      <c r="A4" s="1"/>
      <c r="B4" s="220" t="s">
        <v>152</v>
      </c>
      <c r="C4" s="220"/>
      <c r="D4" s="220"/>
      <c r="E4" s="220"/>
      <c r="F4" s="220"/>
      <c r="G4" s="227"/>
    </row>
    <row r="5" ht="9" customHeight="1"/>
    <row r="6" ht="12.75" customHeight="1" hidden="1"/>
    <row r="7" spans="1:5" ht="18.75">
      <c r="A7" s="224" t="s">
        <v>120</v>
      </c>
      <c r="B7" s="224"/>
      <c r="C7" s="224"/>
      <c r="D7" s="225"/>
      <c r="E7" s="225"/>
    </row>
    <row r="8" spans="1:5" ht="34.5" customHeight="1" thickBot="1">
      <c r="A8" s="222" t="s">
        <v>140</v>
      </c>
      <c r="B8" s="222"/>
      <c r="C8" s="222"/>
      <c r="D8" s="223"/>
      <c r="E8" s="28" t="s">
        <v>48</v>
      </c>
    </row>
    <row r="9" spans="1:7" ht="57" customHeight="1" thickBot="1">
      <c r="A9" s="3" t="s">
        <v>1</v>
      </c>
      <c r="B9" s="4" t="s">
        <v>2</v>
      </c>
      <c r="C9" s="21" t="s">
        <v>141</v>
      </c>
      <c r="D9" s="66" t="s">
        <v>106</v>
      </c>
      <c r="E9" s="130" t="s">
        <v>142</v>
      </c>
      <c r="F9" s="67" t="s">
        <v>107</v>
      </c>
      <c r="G9" s="68" t="s">
        <v>104</v>
      </c>
    </row>
    <row r="10" spans="1:7" ht="12.75">
      <c r="A10" s="49" t="s">
        <v>3</v>
      </c>
      <c r="B10" s="50" t="s">
        <v>4</v>
      </c>
      <c r="C10" s="51">
        <f>C11+C21</f>
        <v>41389.399999999994</v>
      </c>
      <c r="D10" s="52" t="e">
        <f>D11+D22+D27+D34+D37</f>
        <v>#REF!</v>
      </c>
      <c r="E10" s="131">
        <f>E11+E21</f>
        <v>8795.79</v>
      </c>
      <c r="F10" s="132" t="e">
        <f>E10/D10*100</f>
        <v>#REF!</v>
      </c>
      <c r="G10" s="132">
        <f>E10/C10*100</f>
        <v>21.251310722068943</v>
      </c>
    </row>
    <row r="11" spans="1:7" ht="14.25">
      <c r="A11" s="169" t="s">
        <v>5</v>
      </c>
      <c r="B11" s="170" t="s">
        <v>53</v>
      </c>
      <c r="C11" s="171">
        <f>C12+C14+C16+C20</f>
        <v>30715.899999999998</v>
      </c>
      <c r="D11" s="172">
        <f>D12+D16</f>
        <v>7720</v>
      </c>
      <c r="E11" s="173">
        <f>E12+E14+E16+E20</f>
        <v>6614.39</v>
      </c>
      <c r="F11" s="174">
        <f>E11/D11*100</f>
        <v>85.67862694300518</v>
      </c>
      <c r="G11" s="174">
        <f>E11/C11*100</f>
        <v>21.534091464030034</v>
      </c>
    </row>
    <row r="12" spans="1:8" ht="18.75" customHeight="1">
      <c r="A12" s="5" t="s">
        <v>5</v>
      </c>
      <c r="B12" s="6" t="s">
        <v>6</v>
      </c>
      <c r="C12" s="91">
        <f>C13</f>
        <v>15194.3</v>
      </c>
      <c r="D12" s="133">
        <f>D13</f>
        <v>4800</v>
      </c>
      <c r="E12" s="196">
        <f>E13</f>
        <v>3262.33</v>
      </c>
      <c r="F12" s="179">
        <f>E12/D12*100</f>
        <v>67.96520833333332</v>
      </c>
      <c r="G12" s="194">
        <f>E12/C12*100</f>
        <v>21.470748899258275</v>
      </c>
      <c r="H12" s="45"/>
    </row>
    <row r="13" spans="1:10" ht="15" customHeight="1">
      <c r="A13" s="7" t="s">
        <v>143</v>
      </c>
      <c r="B13" s="8" t="s">
        <v>8</v>
      </c>
      <c r="C13" s="106">
        <v>15194.3</v>
      </c>
      <c r="D13" s="135">
        <v>4800</v>
      </c>
      <c r="E13" s="160">
        <v>3262.33</v>
      </c>
      <c r="F13" s="180">
        <f>E13/D13*100</f>
        <v>67.96520833333332</v>
      </c>
      <c r="G13" s="157">
        <f>E13/C13*100</f>
        <v>21.470748899258275</v>
      </c>
      <c r="H13" s="45"/>
      <c r="J13" s="45"/>
    </row>
    <row r="14" spans="1:8" ht="15" customHeight="1">
      <c r="A14" s="5" t="s">
        <v>110</v>
      </c>
      <c r="B14" s="6" t="s">
        <v>111</v>
      </c>
      <c r="C14" s="91">
        <f>C15</f>
        <v>8.3</v>
      </c>
      <c r="D14" s="134"/>
      <c r="E14" s="197">
        <f>E15</f>
        <v>0</v>
      </c>
      <c r="F14" s="179"/>
      <c r="G14" s="195">
        <f>G15</f>
        <v>0</v>
      </c>
      <c r="H14" s="45"/>
    </row>
    <row r="15" spans="1:8" ht="15" customHeight="1">
      <c r="A15" s="7" t="s">
        <v>144</v>
      </c>
      <c r="B15" s="8" t="s">
        <v>112</v>
      </c>
      <c r="C15" s="106">
        <v>8.3</v>
      </c>
      <c r="D15" s="136"/>
      <c r="E15" s="198">
        <v>0</v>
      </c>
      <c r="F15" s="181"/>
      <c r="G15" s="157">
        <f>E15/C15*100</f>
        <v>0</v>
      </c>
      <c r="H15" s="45"/>
    </row>
    <row r="16" spans="1:8" ht="16.5" customHeight="1">
      <c r="A16" s="5" t="s">
        <v>9</v>
      </c>
      <c r="B16" s="6" t="s">
        <v>10</v>
      </c>
      <c r="C16" s="91">
        <f>C17+C18+C19</f>
        <v>15483.3</v>
      </c>
      <c r="D16" s="134">
        <f>D17+D18+D19</f>
        <v>2920</v>
      </c>
      <c r="E16" s="196">
        <f>E17+E18+E19</f>
        <v>3350.13</v>
      </c>
      <c r="F16" s="179">
        <f>E16/D16*100</f>
        <v>114.7304794520548</v>
      </c>
      <c r="G16" s="194">
        <f aca="true" t="shared" si="0" ref="G16:G27">E16/C16*100</f>
        <v>21.637054116370543</v>
      </c>
      <c r="H16" s="45"/>
    </row>
    <row r="17" spans="1:8" ht="14.25" customHeight="1">
      <c r="A17" s="7" t="s">
        <v>145</v>
      </c>
      <c r="B17" s="8" t="s">
        <v>11</v>
      </c>
      <c r="C17" s="106">
        <v>369.3</v>
      </c>
      <c r="D17" s="135">
        <v>90</v>
      </c>
      <c r="E17" s="160">
        <v>12.98</v>
      </c>
      <c r="F17" s="180">
        <f>E17/D17*100</f>
        <v>14.422222222222222</v>
      </c>
      <c r="G17" s="157">
        <f t="shared" si="0"/>
        <v>3.5147576496073656</v>
      </c>
      <c r="H17" s="45"/>
    </row>
    <row r="18" spans="1:12" ht="14.25" customHeight="1">
      <c r="A18" s="7" t="s">
        <v>146</v>
      </c>
      <c r="B18" s="8" t="s">
        <v>93</v>
      </c>
      <c r="C18" s="106">
        <v>4114</v>
      </c>
      <c r="D18" s="135">
        <v>630</v>
      </c>
      <c r="E18" s="160">
        <v>659.75</v>
      </c>
      <c r="F18" s="180">
        <f>E18/D18*100</f>
        <v>104.72222222222223</v>
      </c>
      <c r="G18" s="157">
        <f t="shared" si="0"/>
        <v>16.036703937773456</v>
      </c>
      <c r="H18" s="45"/>
      <c r="I18" s="45"/>
      <c r="J18" s="45"/>
      <c r="K18" s="45"/>
      <c r="L18" s="161"/>
    </row>
    <row r="19" spans="1:13" ht="15" customHeight="1">
      <c r="A19" s="7" t="s">
        <v>147</v>
      </c>
      <c r="B19" s="8" t="s">
        <v>12</v>
      </c>
      <c r="C19" s="106">
        <v>11000</v>
      </c>
      <c r="D19" s="136">
        <v>2200</v>
      </c>
      <c r="E19" s="160">
        <v>2677.4</v>
      </c>
      <c r="F19" s="180">
        <f>E19/D19*100</f>
        <v>121.7</v>
      </c>
      <c r="G19" s="157">
        <f t="shared" si="0"/>
        <v>24.34</v>
      </c>
      <c r="H19" s="45"/>
      <c r="I19" s="45"/>
      <c r="J19" s="45"/>
      <c r="K19" s="45"/>
      <c r="L19" s="45"/>
      <c r="M19" s="45"/>
    </row>
    <row r="20" spans="1:13" ht="36.75" customHeight="1">
      <c r="A20" s="200" t="s">
        <v>114</v>
      </c>
      <c r="B20" s="201" t="s">
        <v>115</v>
      </c>
      <c r="C20" s="214">
        <v>30</v>
      </c>
      <c r="D20" s="136"/>
      <c r="E20" s="144">
        <v>1.93</v>
      </c>
      <c r="F20" s="181"/>
      <c r="G20" s="145">
        <f t="shared" si="0"/>
        <v>6.433333333333333</v>
      </c>
      <c r="H20" s="45"/>
      <c r="I20" s="45"/>
      <c r="K20" s="45"/>
      <c r="L20" s="45"/>
      <c r="M20" s="45"/>
    </row>
    <row r="21" spans="1:13" ht="16.5" customHeight="1">
      <c r="A21" s="175"/>
      <c r="B21" s="176" t="s">
        <v>133</v>
      </c>
      <c r="C21" s="177">
        <f>C22+C27+C33+C35+C37</f>
        <v>10673.5</v>
      </c>
      <c r="D21" s="173"/>
      <c r="E21" s="178">
        <f>E22+E27+E33+E35+E37</f>
        <v>2181.3999999999996</v>
      </c>
      <c r="F21" s="174"/>
      <c r="G21" s="174">
        <f t="shared" si="0"/>
        <v>20.437532205930573</v>
      </c>
      <c r="H21" s="45"/>
      <c r="I21" s="45"/>
      <c r="K21" s="45"/>
      <c r="L21" s="45"/>
      <c r="M21" s="45"/>
    </row>
    <row r="22" spans="1:13" ht="27" customHeight="1">
      <c r="A22" s="35" t="s">
        <v>13</v>
      </c>
      <c r="B22" s="165" t="s">
        <v>14</v>
      </c>
      <c r="C22" s="36">
        <f>C23+C24+C25+C26</f>
        <v>7423.5</v>
      </c>
      <c r="D22" s="166" t="e">
        <f>D23+D24+#REF!+D25</f>
        <v>#REF!</v>
      </c>
      <c r="E22" s="167">
        <f>E23+E24+E25+E26</f>
        <v>1837.36</v>
      </c>
      <c r="F22" s="168" t="e">
        <f>E22/D22*100</f>
        <v>#REF!</v>
      </c>
      <c r="G22" s="168">
        <f t="shared" si="0"/>
        <v>24.75058934464875</v>
      </c>
      <c r="H22" s="45"/>
      <c r="I22" s="119"/>
      <c r="K22" s="45"/>
      <c r="L22" s="45"/>
      <c r="M22" s="45"/>
    </row>
    <row r="23" spans="1:13" ht="75" customHeight="1">
      <c r="A23" s="7" t="s">
        <v>148</v>
      </c>
      <c r="B23" s="8" t="s">
        <v>124</v>
      </c>
      <c r="C23" s="106">
        <v>6600</v>
      </c>
      <c r="D23" s="182">
        <v>1400</v>
      </c>
      <c r="E23" s="154">
        <v>1665.5</v>
      </c>
      <c r="F23" s="184">
        <f>E23/D23*100</f>
        <v>118.96428571428572</v>
      </c>
      <c r="G23" s="141">
        <f t="shared" si="0"/>
        <v>25.23484848484848</v>
      </c>
      <c r="H23" s="45"/>
      <c r="I23" s="45"/>
      <c r="J23" s="45"/>
      <c r="K23" s="45"/>
      <c r="L23" s="45"/>
      <c r="M23" s="45"/>
    </row>
    <row r="24" spans="1:13" ht="63" customHeight="1">
      <c r="A24" s="10" t="s">
        <v>42</v>
      </c>
      <c r="B24" s="12" t="s">
        <v>125</v>
      </c>
      <c r="C24" s="106">
        <v>148.5</v>
      </c>
      <c r="D24" s="185">
        <v>100</v>
      </c>
      <c r="E24" s="155">
        <v>24.56</v>
      </c>
      <c r="F24" s="187">
        <f>E24/D24*100</f>
        <v>24.56</v>
      </c>
      <c r="G24" s="162">
        <f t="shared" si="0"/>
        <v>16.53872053872054</v>
      </c>
      <c r="H24" s="45"/>
      <c r="K24" s="45"/>
      <c r="L24" s="45"/>
      <c r="M24" s="45"/>
    </row>
    <row r="25" spans="1:13" ht="41.25" customHeight="1">
      <c r="A25" s="7" t="s">
        <v>80</v>
      </c>
      <c r="B25" s="8" t="s">
        <v>126</v>
      </c>
      <c r="C25" s="106">
        <v>275</v>
      </c>
      <c r="D25" s="184">
        <v>90</v>
      </c>
      <c r="E25" s="154">
        <v>19.01</v>
      </c>
      <c r="F25" s="184">
        <f>E25/D25*100</f>
        <v>21.122222222222224</v>
      </c>
      <c r="G25" s="141">
        <f t="shared" si="0"/>
        <v>6.912727272727273</v>
      </c>
      <c r="H25" s="45"/>
      <c r="K25" s="45"/>
      <c r="L25" s="45"/>
      <c r="M25" s="45"/>
    </row>
    <row r="26" spans="1:13" ht="25.5" customHeight="1">
      <c r="A26" s="7" t="s">
        <v>121</v>
      </c>
      <c r="B26" s="8" t="s">
        <v>122</v>
      </c>
      <c r="C26" s="106">
        <v>400</v>
      </c>
      <c r="D26" s="184"/>
      <c r="E26" s="154">
        <v>128.29</v>
      </c>
      <c r="F26" s="184"/>
      <c r="G26" s="141">
        <f t="shared" si="0"/>
        <v>32.0725</v>
      </c>
      <c r="H26" s="45"/>
      <c r="K26" s="45"/>
      <c r="L26" s="45"/>
      <c r="M26" s="45"/>
    </row>
    <row r="27" spans="1:13" ht="26.25" customHeight="1">
      <c r="A27" s="37" t="s">
        <v>94</v>
      </c>
      <c r="B27" s="38" t="s">
        <v>72</v>
      </c>
      <c r="C27" s="102">
        <f>C30+C31+C32</f>
        <v>250</v>
      </c>
      <c r="D27" s="138">
        <f>D30+D31+D32</f>
        <v>507.3</v>
      </c>
      <c r="E27" s="142">
        <f>E30+E31+E32</f>
        <v>94.75</v>
      </c>
      <c r="F27" s="138">
        <f>E27/D27*100</f>
        <v>18.67731125566726</v>
      </c>
      <c r="G27" s="138">
        <f t="shared" si="0"/>
        <v>37.9</v>
      </c>
      <c r="H27" s="45"/>
      <c r="K27" s="45"/>
      <c r="L27" s="45"/>
      <c r="M27" s="45"/>
    </row>
    <row r="28" spans="1:13" ht="89.25" customHeight="1" hidden="1">
      <c r="A28" s="5" t="s">
        <v>17</v>
      </c>
      <c r="B28" s="6" t="s">
        <v>18</v>
      </c>
      <c r="C28" s="98">
        <f>SUM(C29)</f>
        <v>0</v>
      </c>
      <c r="D28" s="140"/>
      <c r="E28" s="139"/>
      <c r="F28" s="143"/>
      <c r="G28" s="143"/>
      <c r="H28" s="45"/>
      <c r="K28" s="45"/>
      <c r="L28" s="45"/>
      <c r="M28" s="45"/>
    </row>
    <row r="29" spans="1:13" ht="153" customHeight="1" hidden="1">
      <c r="A29" s="7" t="s">
        <v>19</v>
      </c>
      <c r="B29" s="8" t="s">
        <v>20</v>
      </c>
      <c r="C29" s="101">
        <v>0</v>
      </c>
      <c r="D29" s="140"/>
      <c r="E29" s="139"/>
      <c r="F29" s="143"/>
      <c r="G29" s="143"/>
      <c r="H29" s="45"/>
      <c r="K29" s="45"/>
      <c r="L29" s="45"/>
      <c r="M29" s="45"/>
    </row>
    <row r="30" spans="1:13" ht="26.25" customHeight="1">
      <c r="A30" s="7" t="s">
        <v>84</v>
      </c>
      <c r="B30" s="8" t="s">
        <v>123</v>
      </c>
      <c r="C30" s="191">
        <v>0</v>
      </c>
      <c r="D30" s="187">
        <v>371</v>
      </c>
      <c r="E30" s="155">
        <v>0</v>
      </c>
      <c r="F30" s="187">
        <f>E30/D30*100</f>
        <v>0</v>
      </c>
      <c r="G30" s="162">
        <v>0</v>
      </c>
      <c r="H30" s="45"/>
      <c r="K30" s="45"/>
      <c r="L30" s="45"/>
      <c r="M30" s="45"/>
    </row>
    <row r="31" spans="1:13" ht="41.25" customHeight="1">
      <c r="A31" s="7" t="s">
        <v>95</v>
      </c>
      <c r="B31" s="8" t="s">
        <v>118</v>
      </c>
      <c r="C31" s="192">
        <v>0</v>
      </c>
      <c r="D31" s="184">
        <v>0.3</v>
      </c>
      <c r="E31" s="154">
        <v>0</v>
      </c>
      <c r="F31" s="184">
        <f>E31/D31*100</f>
        <v>0</v>
      </c>
      <c r="G31" s="141">
        <v>0</v>
      </c>
      <c r="H31" s="45"/>
      <c r="K31" s="45"/>
      <c r="L31" s="45"/>
      <c r="M31" s="45"/>
    </row>
    <row r="32" spans="1:10" ht="39" customHeight="1">
      <c r="A32" s="7" t="s">
        <v>149</v>
      </c>
      <c r="B32" s="8" t="s">
        <v>117</v>
      </c>
      <c r="C32" s="192">
        <v>250</v>
      </c>
      <c r="D32" s="188">
        <v>136</v>
      </c>
      <c r="E32" s="163">
        <v>94.75</v>
      </c>
      <c r="F32" s="188">
        <f>E32/D32*100</f>
        <v>69.66911764705883</v>
      </c>
      <c r="G32" s="193">
        <f>E32/C32*100</f>
        <v>37.9</v>
      </c>
      <c r="H32" s="45"/>
      <c r="J32" s="45"/>
    </row>
    <row r="33" spans="1:13" ht="28.5" customHeight="1">
      <c r="A33" s="37" t="s">
        <v>96</v>
      </c>
      <c r="B33" s="65" t="s">
        <v>97</v>
      </c>
      <c r="C33" s="123">
        <f>C34</f>
        <v>3000</v>
      </c>
      <c r="D33" s="138">
        <f>D34</f>
        <v>5500</v>
      </c>
      <c r="E33" s="137">
        <f>E34</f>
        <v>230.09</v>
      </c>
      <c r="F33" s="156"/>
      <c r="G33" s="138">
        <f>E33/C33*100</f>
        <v>7.669666666666666</v>
      </c>
      <c r="H33" s="45"/>
      <c r="K33" s="45"/>
      <c r="L33" s="161"/>
      <c r="M33" s="45"/>
    </row>
    <row r="34" spans="1:13" ht="38.25">
      <c r="A34" s="124" t="s">
        <v>150</v>
      </c>
      <c r="B34" s="125" t="s">
        <v>127</v>
      </c>
      <c r="C34" s="126">
        <v>3000</v>
      </c>
      <c r="D34" s="189">
        <v>5500</v>
      </c>
      <c r="E34" s="155">
        <v>230.09</v>
      </c>
      <c r="F34" s="187">
        <f>E34/D34*100</f>
        <v>4.183454545454546</v>
      </c>
      <c r="G34" s="162">
        <f>E34/C34*100</f>
        <v>7.669666666666666</v>
      </c>
      <c r="H34" s="45"/>
      <c r="I34" s="122"/>
      <c r="K34" s="45"/>
      <c r="L34" s="45"/>
      <c r="M34" s="45"/>
    </row>
    <row r="35" spans="1:13" ht="23.25" customHeight="1">
      <c r="A35" s="37" t="s">
        <v>90</v>
      </c>
      <c r="B35" s="108" t="s">
        <v>91</v>
      </c>
      <c r="C35" s="39">
        <f>C36</f>
        <v>0</v>
      </c>
      <c r="D35" s="138">
        <f>D36</f>
        <v>0</v>
      </c>
      <c r="E35" s="142">
        <f>E36</f>
        <v>0</v>
      </c>
      <c r="F35" s="146"/>
      <c r="G35" s="146">
        <v>0</v>
      </c>
      <c r="H35" s="45"/>
      <c r="K35" s="45"/>
      <c r="L35" s="45"/>
      <c r="M35" s="45"/>
    </row>
    <row r="36" spans="1:13" ht="25.5" customHeight="1">
      <c r="A36" s="111" t="s">
        <v>89</v>
      </c>
      <c r="B36" s="112" t="s">
        <v>20</v>
      </c>
      <c r="C36" s="113">
        <v>0</v>
      </c>
      <c r="D36" s="147"/>
      <c r="E36" s="148">
        <v>0</v>
      </c>
      <c r="F36" s="149"/>
      <c r="G36" s="149">
        <v>0</v>
      </c>
      <c r="H36" s="45"/>
      <c r="K36" s="45"/>
      <c r="L36" s="45"/>
      <c r="M36" s="45"/>
    </row>
    <row r="37" spans="1:13" ht="15.75" customHeight="1">
      <c r="A37" s="37" t="s">
        <v>21</v>
      </c>
      <c r="B37" s="38" t="s">
        <v>22</v>
      </c>
      <c r="C37" s="39">
        <f>C38+C39+C40</f>
        <v>0</v>
      </c>
      <c r="D37" s="138">
        <f>D38+D39+D40</f>
        <v>100</v>
      </c>
      <c r="E37" s="142">
        <f>E38+E39+E40</f>
        <v>19.2</v>
      </c>
      <c r="F37" s="158">
        <f>E37/D37*100</f>
        <v>19.2</v>
      </c>
      <c r="G37" s="142">
        <v>0</v>
      </c>
      <c r="K37" s="45"/>
      <c r="L37" s="45"/>
      <c r="M37" s="45"/>
    </row>
    <row r="38" spans="1:13" ht="24" customHeight="1">
      <c r="A38" s="7" t="s">
        <v>134</v>
      </c>
      <c r="B38" s="8" t="s">
        <v>98</v>
      </c>
      <c r="C38" s="106">
        <v>0</v>
      </c>
      <c r="D38" s="145"/>
      <c r="E38" s="144">
        <v>0</v>
      </c>
      <c r="F38" s="181"/>
      <c r="G38" s="145">
        <v>0</v>
      </c>
      <c r="K38" s="45"/>
      <c r="L38" s="45"/>
      <c r="M38" s="45"/>
    </row>
    <row r="39" spans="1:13" ht="18.75" customHeight="1">
      <c r="A39" s="7" t="s">
        <v>99</v>
      </c>
      <c r="B39" s="8" t="s">
        <v>130</v>
      </c>
      <c r="C39" s="106">
        <v>0</v>
      </c>
      <c r="D39" s="157">
        <v>100</v>
      </c>
      <c r="E39" s="164">
        <v>19.2</v>
      </c>
      <c r="F39" s="180">
        <f>E39/D39*100</f>
        <v>19.2</v>
      </c>
      <c r="G39" s="157">
        <v>0</v>
      </c>
      <c r="I39" s="161"/>
      <c r="K39" s="45"/>
      <c r="L39" s="45"/>
      <c r="M39" s="45"/>
    </row>
    <row r="40" spans="1:7" ht="17.25" customHeight="1">
      <c r="A40" s="7" t="s">
        <v>100</v>
      </c>
      <c r="B40" s="8" t="s">
        <v>131</v>
      </c>
      <c r="C40" s="106">
        <v>0</v>
      </c>
      <c r="D40" s="157"/>
      <c r="E40" s="164">
        <v>0</v>
      </c>
      <c r="F40" s="190"/>
      <c r="G40" s="157">
        <v>0</v>
      </c>
    </row>
    <row r="41" spans="1:7" ht="38.25" customHeight="1">
      <c r="A41" s="55" t="s">
        <v>24</v>
      </c>
      <c r="B41" s="56" t="s">
        <v>105</v>
      </c>
      <c r="C41" s="57">
        <f>C42+C47+C45</f>
        <v>441.14</v>
      </c>
      <c r="D41" s="150">
        <f>D42+D47</f>
        <v>2989.52</v>
      </c>
      <c r="E41" s="150">
        <f>E42+E47+E45</f>
        <v>404.84000000000003</v>
      </c>
      <c r="F41" s="151">
        <f>E41/D41*100</f>
        <v>13.541973293371512</v>
      </c>
      <c r="G41" s="151">
        <f>E41/C41*100</f>
        <v>91.7713197624337</v>
      </c>
    </row>
    <row r="42" spans="1:7" ht="27" customHeight="1">
      <c r="A42" s="95" t="s">
        <v>35</v>
      </c>
      <c r="B42" s="38" t="s">
        <v>41</v>
      </c>
      <c r="C42" s="39">
        <f>C43+C44</f>
        <v>0</v>
      </c>
      <c r="D42" s="152">
        <f>D43+D44</f>
        <v>2795.72</v>
      </c>
      <c r="E42" s="152">
        <f>E43+E44</f>
        <v>0</v>
      </c>
      <c r="F42" s="153">
        <f>E42/D42*100</f>
        <v>0</v>
      </c>
      <c r="G42" s="153">
        <v>0</v>
      </c>
    </row>
    <row r="43" spans="1:10" ht="39">
      <c r="A43" s="10" t="s">
        <v>61</v>
      </c>
      <c r="B43" s="12" t="s">
        <v>64</v>
      </c>
      <c r="C43" s="106">
        <v>0</v>
      </c>
      <c r="D43" s="183">
        <v>2391.72</v>
      </c>
      <c r="E43" s="154">
        <v>0</v>
      </c>
      <c r="F43" s="184">
        <f>E43/D43*100</f>
        <v>0</v>
      </c>
      <c r="G43" s="141">
        <v>0</v>
      </c>
      <c r="J43" s="45"/>
    </row>
    <row r="44" spans="1:13" ht="38.25" customHeight="1">
      <c r="A44" s="10" t="s">
        <v>103</v>
      </c>
      <c r="B44" s="12" t="s">
        <v>129</v>
      </c>
      <c r="C44" s="88">
        <v>0</v>
      </c>
      <c r="D44" s="186">
        <v>404</v>
      </c>
      <c r="E44" s="155">
        <v>0</v>
      </c>
      <c r="F44" s="187">
        <f>E44/D44*100</f>
        <v>0</v>
      </c>
      <c r="G44" s="162">
        <v>0</v>
      </c>
      <c r="I44" s="45"/>
      <c r="M44" s="122"/>
    </row>
    <row r="45" spans="1:13" ht="47.25" customHeight="1">
      <c r="A45" s="209" t="s">
        <v>135</v>
      </c>
      <c r="B45" s="210" t="s">
        <v>137</v>
      </c>
      <c r="C45" s="39">
        <f>C46</f>
        <v>0</v>
      </c>
      <c r="D45" s="211"/>
      <c r="E45" s="212">
        <f>E46</f>
        <v>0</v>
      </c>
      <c r="F45" s="213"/>
      <c r="G45" s="213">
        <f>G46</f>
        <v>0</v>
      </c>
      <c r="I45" s="45"/>
      <c r="M45" s="122"/>
    </row>
    <row r="46" spans="1:13" ht="38.25" customHeight="1">
      <c r="A46" s="207" t="s">
        <v>136</v>
      </c>
      <c r="B46" s="208" t="s">
        <v>138</v>
      </c>
      <c r="C46" s="88">
        <v>0</v>
      </c>
      <c r="D46" s="203"/>
      <c r="E46" s="204">
        <v>0</v>
      </c>
      <c r="F46" s="205"/>
      <c r="G46" s="206">
        <v>0</v>
      </c>
      <c r="I46" s="45"/>
      <c r="M46" s="122"/>
    </row>
    <row r="47" spans="1:7" ht="18" customHeight="1">
      <c r="A47" s="93" t="s">
        <v>39</v>
      </c>
      <c r="B47" s="94" t="s">
        <v>40</v>
      </c>
      <c r="C47" s="39">
        <f>C48+C49+C50</f>
        <v>441.14</v>
      </c>
      <c r="D47" s="137">
        <f>D48+D49+D50</f>
        <v>193.79999999999998</v>
      </c>
      <c r="E47" s="142">
        <f>E48+E49+E50</f>
        <v>404.84000000000003</v>
      </c>
      <c r="F47" s="138"/>
      <c r="G47" s="138">
        <f>E47/C47*100</f>
        <v>91.7713197624337</v>
      </c>
    </row>
    <row r="48" spans="1:9" ht="52.5" customHeight="1">
      <c r="A48" s="10" t="s">
        <v>101</v>
      </c>
      <c r="B48" s="12" t="s">
        <v>132</v>
      </c>
      <c r="C48" s="88">
        <v>392.74</v>
      </c>
      <c r="D48" s="155">
        <v>133.2</v>
      </c>
      <c r="E48" s="155">
        <v>392.74</v>
      </c>
      <c r="F48" s="187">
        <f>E48/D48*100</f>
        <v>294.8498498498499</v>
      </c>
      <c r="G48" s="162">
        <f>E48/C48*100</f>
        <v>100</v>
      </c>
      <c r="I48" s="45"/>
    </row>
    <row r="49" spans="1:7" ht="78" customHeight="1">
      <c r="A49" s="10" t="s">
        <v>102</v>
      </c>
      <c r="B49" s="12" t="s">
        <v>128</v>
      </c>
      <c r="C49" s="88">
        <v>48.4</v>
      </c>
      <c r="D49" s="154">
        <v>42.6</v>
      </c>
      <c r="E49" s="154">
        <v>12.1</v>
      </c>
      <c r="F49" s="184">
        <f>E49/D49*100</f>
        <v>28.4037558685446</v>
      </c>
      <c r="G49" s="141">
        <f>E49/C49*100</f>
        <v>25</v>
      </c>
    </row>
    <row r="50" spans="1:11" ht="26.25" thickBot="1">
      <c r="A50" s="17" t="s">
        <v>108</v>
      </c>
      <c r="B50" s="18" t="s">
        <v>109</v>
      </c>
      <c r="C50" s="202">
        <v>0</v>
      </c>
      <c r="D50" s="155">
        <v>18</v>
      </c>
      <c r="E50" s="155">
        <v>0</v>
      </c>
      <c r="F50" s="187">
        <f>E50/D50*100</f>
        <v>0</v>
      </c>
      <c r="G50" s="162">
        <v>0</v>
      </c>
      <c r="K50" s="45"/>
    </row>
    <row r="51" spans="1:13" ht="18.75" customHeight="1" thickBot="1">
      <c r="A51" s="61"/>
      <c r="B51" s="62" t="s">
        <v>31</v>
      </c>
      <c r="C51" s="63">
        <f>C10+C41</f>
        <v>41830.53999999999</v>
      </c>
      <c r="D51" s="127" t="e">
        <f>D10+D41</f>
        <v>#REF!</v>
      </c>
      <c r="E51" s="128">
        <f>E10+E41</f>
        <v>9200.630000000001</v>
      </c>
      <c r="F51" s="129" t="e">
        <f>E51/D51*100</f>
        <v>#REF!</v>
      </c>
      <c r="G51" s="129">
        <f>E51/C51*100</f>
        <v>21.99500651916041</v>
      </c>
      <c r="H51" s="45"/>
      <c r="I51" s="45"/>
      <c r="J51" s="45"/>
      <c r="K51" s="45"/>
      <c r="L51" s="45"/>
      <c r="M51" s="45"/>
    </row>
    <row r="52" spans="1:11" ht="20.25" customHeight="1">
      <c r="A52" s="16"/>
      <c r="B52" s="13"/>
      <c r="C52" s="14"/>
      <c r="J52" s="45"/>
      <c r="K52" s="45"/>
    </row>
    <row r="53" spans="1:3" ht="12.75" hidden="1">
      <c r="A53" s="13" t="s">
        <v>43</v>
      </c>
      <c r="B53" s="16" t="s">
        <v>44</v>
      </c>
      <c r="C53" s="14"/>
    </row>
    <row r="54" spans="1:3" ht="12.75">
      <c r="A54" s="215" t="s">
        <v>151</v>
      </c>
      <c r="B54" s="13"/>
      <c r="C54" s="14"/>
    </row>
    <row r="55" spans="1:3" ht="12.75">
      <c r="A55" s="199" t="s">
        <v>139</v>
      </c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216"/>
    </row>
    <row r="58" spans="1:3" ht="12.75">
      <c r="A58" s="13"/>
      <c r="B58" s="13"/>
      <c r="C58" s="216"/>
    </row>
    <row r="59" spans="1:3" ht="12.75">
      <c r="A59" s="13"/>
      <c r="B59" s="13"/>
      <c r="C59" s="14"/>
    </row>
    <row r="60" spans="1:3" ht="12.75">
      <c r="A60" s="13"/>
      <c r="B60" s="13"/>
      <c r="C60" s="14"/>
    </row>
    <row r="61" spans="1:3" ht="12.75">
      <c r="A61" s="13"/>
      <c r="B61" s="13"/>
      <c r="C61" s="14"/>
    </row>
    <row r="62" spans="1:3" ht="12.75">
      <c r="A62" s="13"/>
      <c r="B62" s="13"/>
      <c r="C62" s="14"/>
    </row>
    <row r="63" spans="1:3" ht="12.75">
      <c r="A63" s="13"/>
      <c r="B63" s="13"/>
      <c r="C63" s="14"/>
    </row>
  </sheetData>
  <sheetProtection/>
  <mergeCells count="5">
    <mergeCell ref="B1:G1"/>
    <mergeCell ref="A8:D8"/>
    <mergeCell ref="A7:E7"/>
    <mergeCell ref="B3:G3"/>
    <mergeCell ref="B4:G4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2012-05-10T10:23:37Z</cp:lastPrinted>
  <dcterms:created xsi:type="dcterms:W3CDTF">1996-10-08T23:32:33Z</dcterms:created>
  <dcterms:modified xsi:type="dcterms:W3CDTF">2012-07-05T08:35:39Z</dcterms:modified>
  <cp:category/>
  <cp:version/>
  <cp:contentType/>
  <cp:contentStatus/>
</cp:coreProperties>
</file>