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01.01.09" sheetId="1" r:id="rId1"/>
    <sheet name="01.01.09 к году" sheetId="2" r:id="rId2"/>
    <sheet name="01.07.10 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<sst xmlns="http://schemas.openxmlformats.org/spreadsheetml/2006/main" count="297" uniqueCount="152">
  <si>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</si>
  <si>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</si>
  <si>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</si>
  <si>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</si>
  <si>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</si>
  <si>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</si>
  <si>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</si>
  <si>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</si>
  <si>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</si>
  <si>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</si>
  <si>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</si>
  <si>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</si>
  <si>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</si>
  <si>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</si>
  <si>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</si>
  <si>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</si>
  <si>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</si>
  <si>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</si>
  <si>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</si>
  <si>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</si>
  <si>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</si>
  <si>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</si>
  <si>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</si>
  <si>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</si>
  <si>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</si>
  <si>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</si>
  <si>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</si>
  <si>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</si>
  <si>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</si>
  <si>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</si>
  <si>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</si>
  <si>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</si>
  <si>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</si>
  <si>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</si>
  <si>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</si>
  <si>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</si>
  <si>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</si>
  <si>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</si>
  <si>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</si>
  <si>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</si>
  <si>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</si>
  <si>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</si>
  <si>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</si>
  <si>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</si>
  <si>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</si>
  <si>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</si>
  <si>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</si>
  <si>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</si>
  <si>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</si>
  <si>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</si>
  <si>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</si>
  <si>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</si>
  <si>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</si>
  <si>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</si>
  <si>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</si>
  <si>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</si>
  <si>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</si>
  <si>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</si>
  <si>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</si>
  <si>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</si>
  <si>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</si>
  <si>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</si>
  <si>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</si>
  <si>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</si>
  <si>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</si>
  <si>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</si>
  <si>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</si>
  <si>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</si>
  <si>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</si>
  <si>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</si>
  <si>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</si>
  <si>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</si>
  <si>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</si>
  <si>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</si>
  <si>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</si>
  <si>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</si>
  <si>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пожерт</t>
  </si>
  <si>
    <t>дети 2-3кв.</t>
  </si>
  <si>
    <t>втч 2-кв. 210,00</t>
  </si>
  <si>
    <t>в тч. 2-кв. 200,60 3-кв 200,60 4-кв 200,80</t>
  </si>
  <si>
    <t>100,0 3-кв</t>
  </si>
  <si>
    <t>100,0  3-кв.</t>
  </si>
  <si>
    <t>600,0  3-кв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</si>
  <si>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</si>
  <si>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</si>
  <si>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</si>
  <si>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>3-кв.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</si>
  <si>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</si>
  <si>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</si>
  <si>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</si>
  <si>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</si>
  <si>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Опл. Учебы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</si>
  <si>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</si>
  <si>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</si>
  <si>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</si>
  <si>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</si>
  <si>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</si>
  <si>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</si>
  <si>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</si>
  <si>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</si>
  <si>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</si>
  <si>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</si>
  <si>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1 06 04000 02 0000 110</t>
  </si>
  <si>
    <t>Транспортный налог</t>
  </si>
  <si>
    <t>1 13 03000 00 0000 000</t>
  </si>
  <si>
    <t>1 13 03050 10 0501 130</t>
  </si>
  <si>
    <t>1 13 03050 10 0502 130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</si>
  <si>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</si>
  <si>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</si>
  <si>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</si>
  <si>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</si>
  <si>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</si>
  <si>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</si>
  <si>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</si>
  <si>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</si>
  <si>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</si>
  <si>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</si>
  <si>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 xml:space="preserve">План  на                полугодие            2009г.  </t>
  </si>
  <si>
    <t>% исполнения  за полугодие 2009г.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</si>
  <si>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</si>
  <si>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</si>
  <si>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</si>
  <si>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</si>
  <si>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1 05 03000  01 1000 110</t>
  </si>
  <si>
    <t>Единый сельскохозяйственный налог</t>
  </si>
  <si>
    <t xml:space="preserve">  к  решению Совета депутатов </t>
  </si>
  <si>
    <t>1 08 04020 01 1000 110</t>
  </si>
  <si>
    <t>Государственная пошлина за соверш.нотариальных действий должн. лицами органов местного самоупр.</t>
  </si>
  <si>
    <r>
      <t xml:space="preserve">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</si>
  <si>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</si>
  <si>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</si>
  <si>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Поступление доходов в бюджет  </t>
  </si>
  <si>
    <t xml:space="preserve"> Лебрехт Л.В.</t>
  </si>
  <si>
    <t>1 06 01030 10 0000 110</t>
  </si>
  <si>
    <t>1 11 09045 10 0111 120</t>
  </si>
  <si>
    <t>Прочие  поступления от использования имущества (НАЙМ)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</si>
  <si>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</si>
  <si>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</si>
  <si>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</si>
  <si>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</si>
  <si>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</si>
  <si>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</si>
  <si>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</si>
  <si>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</si>
  <si>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</si>
  <si>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</si>
  <si>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Уточ. годовой план на 2010 год.</t>
  </si>
  <si>
    <r>
      <t xml:space="preserve">                   МО Большеколпанское  сельское  поселение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07. 2010 г</t>
    </r>
    <r>
      <rPr>
        <sz val="14"/>
        <rFont val="Times New Roman"/>
        <family val="1"/>
      </rPr>
      <t>.</t>
    </r>
  </si>
  <si>
    <t>Исполнение на 01.07. 2010</t>
  </si>
  <si>
    <t>07.07.2010г.</t>
  </si>
  <si>
    <t xml:space="preserve">                                                                                                                  Приложение №_2</t>
  </si>
  <si>
    <t xml:space="preserve">                                                                        № ___47__  от " ___24_   " сентября  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</si>
</sst>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</numFmts>
  <fonts count="1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1" fillId="0" borderId="4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left" vertical="distributed"/>
    </xf>
    <xf numFmtId="0" fontId="1" fillId="2" borderId="7" xfId="0" applyFont="1" applyFill="1" applyBorder="1" applyAlignment="1">
      <alignment horizontal="center" vertical="distributed"/>
    </xf>
    <xf numFmtId="0" fontId="3" fillId="2" borderId="8" xfId="0" applyFont="1" applyFill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2" fontId="3" fillId="0" borderId="10" xfId="0" applyNumberFormat="1" applyFont="1" applyBorder="1" applyAlignment="1">
      <alignment horizontal="center" vertical="distributed"/>
    </xf>
    <xf numFmtId="2" fontId="1" fillId="0" borderId="10" xfId="0" applyNumberFormat="1" applyFont="1" applyBorder="1" applyAlignment="1">
      <alignment horizontal="center" vertical="distributed"/>
    </xf>
    <xf numFmtId="2" fontId="4" fillId="0" borderId="10" xfId="0" applyNumberFormat="1" applyFont="1" applyBorder="1" applyAlignment="1">
      <alignment horizontal="center" vertical="distributed"/>
    </xf>
    <xf numFmtId="2" fontId="1" fillId="0" borderId="11" xfId="0" applyNumberFormat="1" applyFont="1" applyBorder="1" applyAlignment="1">
      <alignment horizontal="center" vertical="distributed"/>
    </xf>
    <xf numFmtId="2" fontId="3" fillId="2" borderId="12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171" fontId="2" fillId="0" borderId="14" xfId="18" applyFont="1" applyBorder="1" applyAlignment="1">
      <alignment/>
    </xf>
    <xf numFmtId="171" fontId="2" fillId="0" borderId="13" xfId="18" applyFont="1" applyBorder="1" applyAlignment="1">
      <alignment/>
    </xf>
    <xf numFmtId="10" fontId="2" fillId="0" borderId="14" xfId="0" applyNumberFormat="1" applyFont="1" applyBorder="1" applyAlignment="1">
      <alignment/>
    </xf>
    <xf numFmtId="171" fontId="2" fillId="0" borderId="14" xfId="18" applyFont="1" applyBorder="1" applyAlignment="1">
      <alignment horizontal="center"/>
    </xf>
    <xf numFmtId="171" fontId="8" fillId="0" borderId="14" xfId="18" applyFont="1" applyBorder="1" applyAlignment="1">
      <alignment/>
    </xf>
    <xf numFmtId="171" fontId="8" fillId="0" borderId="14" xfId="0" applyNumberFormat="1" applyFont="1" applyBorder="1" applyAlignment="1">
      <alignment/>
    </xf>
    <xf numFmtId="0" fontId="3" fillId="3" borderId="15" xfId="0" applyFont="1" applyFill="1" applyBorder="1" applyAlignment="1">
      <alignment horizontal="center" vertical="distributed"/>
    </xf>
    <xf numFmtId="2" fontId="3" fillId="3" borderId="16" xfId="0" applyNumberFormat="1" applyFont="1" applyFill="1" applyBorder="1" applyAlignment="1">
      <alignment horizontal="center" vertical="distributed"/>
    </xf>
    <xf numFmtId="0" fontId="3" fillId="3" borderId="3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center" vertical="distributed"/>
    </xf>
    <xf numFmtId="2" fontId="3" fillId="3" borderId="10" xfId="0" applyNumberFormat="1" applyFont="1" applyFill="1" applyBorder="1" applyAlignment="1">
      <alignment horizontal="center" vertical="distributed"/>
    </xf>
    <xf numFmtId="171" fontId="8" fillId="3" borderId="13" xfId="18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3" borderId="13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" borderId="13" xfId="0" applyNumberFormat="1" applyFont="1" applyFill="1" applyBorder="1" applyAlignment="1">
      <alignment/>
    </xf>
    <xf numFmtId="0" fontId="12" fillId="3" borderId="17" xfId="0" applyFont="1" applyFill="1" applyBorder="1" applyAlignment="1">
      <alignment horizontal="center" vertical="distributed"/>
    </xf>
    <xf numFmtId="0" fontId="3" fillId="4" borderId="15" xfId="0" applyFont="1" applyFill="1" applyBorder="1" applyAlignment="1">
      <alignment horizontal="center" vertical="distributed"/>
    </xf>
    <xf numFmtId="0" fontId="3" fillId="4" borderId="17" xfId="0" applyFont="1" applyFill="1" applyBorder="1" applyAlignment="1">
      <alignment horizontal="center" vertical="distributed"/>
    </xf>
    <xf numFmtId="2" fontId="3" fillId="4" borderId="16" xfId="0" applyNumberFormat="1" applyFont="1" applyFill="1" applyBorder="1" applyAlignment="1">
      <alignment horizontal="center" vertical="distributed"/>
    </xf>
    <xf numFmtId="43" fontId="8" fillId="4" borderId="18" xfId="0" applyNumberFormat="1" applyFont="1" applyFill="1" applyBorder="1" applyAlignment="1">
      <alignment/>
    </xf>
    <xf numFmtId="171" fontId="8" fillId="4" borderId="18" xfId="18" applyFont="1" applyFill="1" applyBorder="1" applyAlignment="1">
      <alignment/>
    </xf>
    <xf numFmtId="2" fontId="8" fillId="4" borderId="18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2" fontId="3" fillId="4" borderId="10" xfId="0" applyNumberFormat="1" applyFont="1" applyFill="1" applyBorder="1" applyAlignment="1">
      <alignment horizontal="center" vertical="distributed"/>
    </xf>
    <xf numFmtId="43" fontId="8" fillId="3" borderId="13" xfId="0" applyNumberFormat="1" applyFont="1" applyFill="1" applyBorder="1" applyAlignment="1">
      <alignment/>
    </xf>
    <xf numFmtId="2" fontId="2" fillId="0" borderId="14" xfId="18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0" borderId="0" xfId="0" applyFont="1" applyAlignment="1">
      <alignment vertical="distributed"/>
    </xf>
    <xf numFmtId="0" fontId="3" fillId="3" borderId="4" xfId="0" applyFont="1" applyFill="1" applyBorder="1" applyAlignment="1">
      <alignment horizontal="left" vertical="distributed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0" borderId="13" xfId="18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1" fontId="2" fillId="0" borderId="14" xfId="18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171" fontId="8" fillId="4" borderId="13" xfId="18" applyFont="1" applyFill="1" applyBorder="1" applyAlignment="1">
      <alignment vertical="center"/>
    </xf>
    <xf numFmtId="2" fontId="8" fillId="4" borderId="13" xfId="0" applyNumberFormat="1" applyFont="1" applyFill="1" applyBorder="1" applyAlignment="1">
      <alignment vertical="center"/>
    </xf>
    <xf numFmtId="171" fontId="2" fillId="0" borderId="14" xfId="18" applyFont="1" applyBorder="1" applyAlignment="1">
      <alignment horizontal="center" vertical="center"/>
    </xf>
    <xf numFmtId="43" fontId="8" fillId="4" borderId="13" xfId="0" applyNumberFormat="1" applyFont="1" applyFill="1" applyBorder="1" applyAlignment="1">
      <alignment vertical="center"/>
    </xf>
    <xf numFmtId="43" fontId="8" fillId="2" borderId="21" xfId="0" applyNumberFormat="1" applyFont="1" applyFill="1" applyBorder="1" applyAlignment="1">
      <alignment horizontal="center" vertical="center"/>
    </xf>
    <xf numFmtId="171" fontId="8" fillId="2" borderId="21" xfId="18" applyFont="1" applyFill="1" applyBorder="1" applyAlignment="1">
      <alignment vertical="center"/>
    </xf>
    <xf numFmtId="2" fontId="8" fillId="2" borderId="21" xfId="0" applyNumberFormat="1" applyFont="1" applyFill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49" fontId="2" fillId="0" borderId="14" xfId="18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4" borderId="0" xfId="0" applyFont="1" applyFill="1" applyAlignment="1">
      <alignment/>
    </xf>
    <xf numFmtId="3" fontId="4" fillId="0" borderId="3" xfId="0" applyNumberFormat="1" applyFont="1" applyBorder="1" applyAlignment="1">
      <alignment horizontal="center" vertical="distributed"/>
    </xf>
    <xf numFmtId="171" fontId="8" fillId="3" borderId="13" xfId="18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distributed"/>
    </xf>
    <xf numFmtId="171" fontId="2" fillId="0" borderId="13" xfId="18" applyFont="1" applyFill="1" applyBorder="1" applyAlignment="1">
      <alignment vertical="center"/>
    </xf>
    <xf numFmtId="171" fontId="2" fillId="0" borderId="14" xfId="18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distributed"/>
    </xf>
    <xf numFmtId="171" fontId="8" fillId="0" borderId="13" xfId="18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distributed"/>
    </xf>
    <xf numFmtId="0" fontId="7" fillId="3" borderId="4" xfId="0" applyFont="1" applyFill="1" applyBorder="1" applyAlignment="1">
      <alignment horizontal="left" vertical="distributed"/>
    </xf>
    <xf numFmtId="0" fontId="1" fillId="3" borderId="3" xfId="0" applyFont="1" applyFill="1" applyBorder="1" applyAlignment="1">
      <alignment horizontal="center" vertical="distributed"/>
    </xf>
    <xf numFmtId="171" fontId="8" fillId="3" borderId="14" xfId="18" applyFont="1" applyFill="1" applyBorder="1" applyAlignment="1">
      <alignment vertical="center"/>
    </xf>
    <xf numFmtId="2" fontId="8" fillId="3" borderId="14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10" fontId="8" fillId="3" borderId="13" xfId="0" applyNumberFormat="1" applyFont="1" applyFill="1" applyBorder="1" applyAlignment="1">
      <alignment vertical="center"/>
    </xf>
    <xf numFmtId="171" fontId="2" fillId="0" borderId="14" xfId="18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distributed"/>
    </xf>
    <xf numFmtId="2" fontId="8" fillId="3" borderId="3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left" vertical="distributed"/>
    </xf>
    <xf numFmtId="2" fontId="3" fillId="3" borderId="22" xfId="0" applyNumberFormat="1" applyFont="1" applyFill="1" applyBorder="1" applyAlignment="1">
      <alignment horizontal="center" vertical="distributed"/>
    </xf>
    <xf numFmtId="2" fontId="8" fillId="3" borderId="2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left" vertical="distributed"/>
    </xf>
    <xf numFmtId="2" fontId="3" fillId="0" borderId="16" xfId="0" applyNumberFormat="1" applyFont="1" applyFill="1" applyBorder="1" applyAlignment="1">
      <alignment horizontal="center" vertical="distributed"/>
    </xf>
    <xf numFmtId="2" fontId="8" fillId="0" borderId="14" xfId="0" applyNumberFormat="1" applyFont="1" applyFill="1" applyBorder="1" applyAlignment="1">
      <alignment vertical="center"/>
    </xf>
    <xf numFmtId="2" fontId="8" fillId="0" borderId="14" xfId="18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/>
    </xf>
    <xf numFmtId="2" fontId="8" fillId="3" borderId="24" xfId="18" applyNumberFormat="1" applyFont="1" applyFill="1" applyBorder="1" applyAlignment="1">
      <alignment/>
    </xf>
    <xf numFmtId="2" fontId="8" fillId="3" borderId="13" xfId="1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distributed"/>
    </xf>
    <xf numFmtId="0" fontId="1" fillId="0" borderId="4" xfId="0" applyFont="1" applyFill="1" applyBorder="1" applyAlignment="1">
      <alignment horizontal="left" vertical="distributed"/>
    </xf>
    <xf numFmtId="2" fontId="1" fillId="0" borderId="22" xfId="0" applyNumberFormat="1" applyFont="1" applyFill="1" applyBorder="1" applyAlignment="1">
      <alignment horizontal="center" vertical="distributed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4" xfId="18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4" xfId="18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2" fillId="0" borderId="13" xfId="18" applyNumberFormat="1" applyFont="1" applyFill="1" applyBorder="1" applyAlignment="1">
      <alignment horizontal="right" vertical="center"/>
    </xf>
    <xf numFmtId="2" fontId="2" fillId="0" borderId="14" xfId="18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171" fontId="2" fillId="0" borderId="13" xfId="18" applyFont="1" applyFill="1" applyBorder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 horizontal="right" vertical="center"/>
    </xf>
    <xf numFmtId="171" fontId="2" fillId="0" borderId="18" xfId="18" applyFont="1" applyFill="1" applyBorder="1" applyAlignment="1">
      <alignment horizontal="right"/>
    </xf>
    <xf numFmtId="2" fontId="2" fillId="0" borderId="24" xfId="18" applyNumberFormat="1" applyFont="1" applyFill="1" applyBorder="1" applyAlignment="1">
      <alignment horizontal="right" vertical="center"/>
    </xf>
    <xf numFmtId="2" fontId="2" fillId="0" borderId="13" xfId="1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distributed"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distributed"/>
    </xf>
    <xf numFmtId="0" fontId="3" fillId="0" borderId="2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distributed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43" fontId="8" fillId="0" borderId="18" xfId="0" applyNumberFormat="1" applyFont="1" applyFill="1" applyBorder="1" applyAlignment="1">
      <alignment/>
    </xf>
    <xf numFmtId="171" fontId="8" fillId="0" borderId="18" xfId="18" applyFont="1" applyFill="1" applyBorder="1" applyAlignment="1">
      <alignment horizontal="right"/>
    </xf>
    <xf numFmtId="2" fontId="8" fillId="0" borderId="18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distributed"/>
    </xf>
    <xf numFmtId="43" fontId="8" fillId="0" borderId="13" xfId="0" applyNumberFormat="1" applyFont="1" applyFill="1" applyBorder="1" applyAlignment="1">
      <alignment/>
    </xf>
    <xf numFmtId="171" fontId="8" fillId="0" borderId="13" xfId="18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distributed"/>
    </xf>
    <xf numFmtId="171" fontId="8" fillId="0" borderId="14" xfId="0" applyNumberFormat="1" applyFont="1" applyFill="1" applyBorder="1" applyAlignment="1">
      <alignment horizontal="right"/>
    </xf>
    <xf numFmtId="171" fontId="8" fillId="0" borderId="14" xfId="18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/>
    </xf>
    <xf numFmtId="171" fontId="2" fillId="0" borderId="14" xfId="18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71" fontId="8" fillId="0" borderId="13" xfId="18" applyFont="1" applyFill="1" applyBorder="1" applyAlignment="1">
      <alignment horizontal="right" vertical="center"/>
    </xf>
    <xf numFmtId="2" fontId="8" fillId="0" borderId="13" xfId="1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71" fontId="2" fillId="0" borderId="13" xfId="18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distributed"/>
    </xf>
    <xf numFmtId="0" fontId="4" fillId="0" borderId="4" xfId="0" applyFont="1" applyFill="1" applyBorder="1" applyAlignment="1">
      <alignment horizontal="left" vertical="distributed"/>
    </xf>
    <xf numFmtId="171" fontId="2" fillId="0" borderId="14" xfId="18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distributed"/>
    </xf>
    <xf numFmtId="2" fontId="8" fillId="0" borderId="2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10" fontId="2" fillId="0" borderId="13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left" vertical="distributed"/>
    </xf>
    <xf numFmtId="2" fontId="4" fillId="0" borderId="11" xfId="0" applyNumberFormat="1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distributed"/>
    </xf>
    <xf numFmtId="2" fontId="3" fillId="0" borderId="9" xfId="0" applyNumberFormat="1" applyFont="1" applyFill="1" applyBorder="1" applyAlignment="1">
      <alignment horizontal="center" vertical="distributed"/>
    </xf>
    <xf numFmtId="43" fontId="8" fillId="0" borderId="20" xfId="0" applyNumberFormat="1" applyFont="1" applyFill="1" applyBorder="1" applyAlignment="1">
      <alignment horizontal="center" vertical="center"/>
    </xf>
    <xf numFmtId="171" fontId="8" fillId="0" borderId="20" xfId="18" applyFont="1" applyFill="1" applyBorder="1" applyAlignment="1">
      <alignment vertical="center"/>
    </xf>
    <xf numFmtId="2" fontId="8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horizontal="left" vertical="distributed"/>
    </xf>
    <xf numFmtId="0" fontId="3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5" fillId="0" borderId="2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distributed"/>
    </xf>
    <xf numFmtId="0" fontId="0" fillId="0" borderId="25" xfId="0" applyFill="1" applyBorder="1" applyAlignment="1">
      <alignment horizontal="center"/>
    </xf>
    <xf numFmtId="0" fontId="15" fillId="0" borderId="0" xfId="0" applyFont="1" applyFill="1" applyAlignment="1">
      <alignment horizontal="center" vertical="distributed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0">
      <selection activeCell="J37" sqref="J37"/>
    </sheetView>
  </sheetViews>
  <sheetFormatPr defaultColWidth="9.140625" defaultRowHeight="12.75"/>
  <cols>
    <col min="1" max="1" width="22.57421875" style="2" customWidth="1"/>
    <col min="2" max="2" width="39.57421875" style="2" customWidth="1"/>
    <col min="3" max="3" width="9.7109375" style="2" customWidth="1"/>
    <col min="4" max="4" width="12.00390625" style="2" bestFit="1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9" t="s">
        <v>0</v>
      </c>
      <c r="C1" s="199"/>
      <c r="F1" s="199"/>
      <c r="G1" s="199"/>
    </row>
    <row r="2" spans="1:8" ht="12.75" customHeight="1">
      <c r="A2" s="61"/>
      <c r="B2" s="61"/>
      <c r="C2" s="203" t="s">
        <v>36</v>
      </c>
      <c r="D2" s="203"/>
      <c r="E2" s="203"/>
      <c r="F2" s="200"/>
      <c r="G2" s="200"/>
      <c r="H2" s="200"/>
    </row>
    <row r="3" spans="1:5" ht="12.75">
      <c r="A3" s="15"/>
      <c r="B3" s="204" t="s">
        <v>73</v>
      </c>
      <c r="C3" s="204"/>
      <c r="D3" s="204"/>
      <c r="E3" s="204"/>
    </row>
    <row r="4" spans="1:5" ht="12.75">
      <c r="A4" s="1"/>
      <c r="B4" s="204" t="s">
        <v>74</v>
      </c>
      <c r="C4" s="204"/>
      <c r="D4" s="204"/>
      <c r="E4" s="204"/>
    </row>
    <row r="5" ht="9" customHeight="1"/>
    <row r="6" ht="12.75" customHeight="1" hidden="1"/>
    <row r="7" spans="1:3" ht="15.75">
      <c r="A7" s="202" t="s">
        <v>37</v>
      </c>
      <c r="B7" s="202"/>
      <c r="C7" s="202"/>
    </row>
    <row r="8" spans="1:5" ht="24" customHeight="1" thickBot="1">
      <c r="A8" s="201" t="s">
        <v>95</v>
      </c>
      <c r="B8" s="201"/>
      <c r="C8" s="201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3" t="s">
        <v>87</v>
      </c>
      <c r="E9" s="64" t="s">
        <v>96</v>
      </c>
      <c r="F9" s="65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12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1">
        <v>4970.05</v>
      </c>
      <c r="F16" s="41">
        <f t="shared" si="0"/>
        <v>108.80144483362521</v>
      </c>
      <c r="I16" s="45">
        <v>400</v>
      </c>
      <c r="J16" s="2" t="s">
        <v>78</v>
      </c>
      <c r="L16" s="2" t="s">
        <v>82</v>
      </c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3">
        <f>D18+D19+D20+D21</f>
        <v>2206</v>
      </c>
      <c r="E17" s="83">
        <f>E18+E19+E20+E21</f>
        <v>2734.69</v>
      </c>
      <c r="F17" s="84">
        <f t="shared" si="0"/>
        <v>123.96600181323663</v>
      </c>
    </row>
    <row r="18" spans="1:10" ht="60" customHeight="1">
      <c r="A18" s="7" t="s">
        <v>69</v>
      </c>
      <c r="B18" s="8" t="s">
        <v>56</v>
      </c>
      <c r="C18" s="23">
        <v>1829</v>
      </c>
      <c r="D18" s="66">
        <v>1829</v>
      </c>
      <c r="E18" s="66">
        <v>2325.18</v>
      </c>
      <c r="F18" s="67">
        <f>E18/C18*100</f>
        <v>127.1284855112083</v>
      </c>
      <c r="I18" s="45">
        <v>500</v>
      </c>
      <c r="J18" s="2" t="s">
        <v>81</v>
      </c>
    </row>
    <row r="19" spans="1:10" ht="63.75">
      <c r="A19" s="10" t="s">
        <v>42</v>
      </c>
      <c r="B19" s="12" t="s">
        <v>34</v>
      </c>
      <c r="C19" s="23">
        <v>305</v>
      </c>
      <c r="D19" s="68">
        <v>305</v>
      </c>
      <c r="E19" s="69">
        <v>338.23</v>
      </c>
      <c r="F19" s="70">
        <f>E19/D19*100</f>
        <v>110.89508196721312</v>
      </c>
      <c r="J19" s="2" t="s">
        <v>80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88</v>
      </c>
      <c r="B21" s="8" t="s">
        <v>89</v>
      </c>
      <c r="C21" s="103">
        <v>72</v>
      </c>
      <c r="D21" s="102">
        <v>72</v>
      </c>
      <c r="E21" s="66">
        <v>71.28</v>
      </c>
      <c r="F21" s="67">
        <f>E21/D21*100</f>
        <v>99</v>
      </c>
    </row>
    <row r="22" spans="1:6" ht="26.25" customHeight="1">
      <c r="A22" s="37" t="s">
        <v>57</v>
      </c>
      <c r="B22" s="38" t="s">
        <v>72</v>
      </c>
      <c r="C22" s="99">
        <f>C25</f>
        <v>987.2</v>
      </c>
      <c r="D22" s="84">
        <f>D25</f>
        <v>987.2</v>
      </c>
      <c r="E22" s="83">
        <f>E25</f>
        <v>987.2</v>
      </c>
      <c r="F22" s="100"/>
    </row>
    <row r="23" spans="1:6" ht="89.25" customHeight="1" hidden="1">
      <c r="A23" s="5" t="s">
        <v>17</v>
      </c>
      <c r="B23" s="6" t="s">
        <v>18</v>
      </c>
      <c r="C23" s="95">
        <f>SUM(C24)</f>
        <v>0</v>
      </c>
      <c r="D23" s="96"/>
      <c r="E23" s="68"/>
      <c r="F23" s="97"/>
    </row>
    <row r="24" spans="1:6" ht="153" customHeight="1" hidden="1">
      <c r="A24" s="7" t="s">
        <v>19</v>
      </c>
      <c r="B24" s="8" t="s">
        <v>20</v>
      </c>
      <c r="C24" s="98">
        <v>0</v>
      </c>
      <c r="D24" s="96"/>
      <c r="E24" s="68"/>
      <c r="F24" s="97"/>
    </row>
    <row r="25" spans="1:6" ht="50.25" customHeight="1">
      <c r="A25" s="7" t="s">
        <v>93</v>
      </c>
      <c r="B25" s="8" t="s">
        <v>94</v>
      </c>
      <c r="C25" s="98">
        <v>987.2</v>
      </c>
      <c r="D25" s="70">
        <v>987.2</v>
      </c>
      <c r="E25" s="68">
        <v>987.2</v>
      </c>
      <c r="F25" s="70">
        <f>E25/D25*100</f>
        <v>100</v>
      </c>
    </row>
    <row r="26" spans="1:6" ht="12.75">
      <c r="A26" s="37" t="s">
        <v>97</v>
      </c>
      <c r="B26" s="62" t="s">
        <v>59</v>
      </c>
      <c r="C26" s="106">
        <v>2520</v>
      </c>
      <c r="D26" s="44">
        <v>2520</v>
      </c>
      <c r="E26" s="114">
        <v>3820.73</v>
      </c>
      <c r="F26" s="107">
        <f>E26/D26*100</f>
        <v>151.61626984126983</v>
      </c>
    </row>
    <row r="27" spans="1:6" ht="23.25" customHeight="1">
      <c r="A27" s="37" t="s">
        <v>99</v>
      </c>
      <c r="B27" s="105" t="s">
        <v>100</v>
      </c>
      <c r="C27" s="39"/>
      <c r="D27" s="44"/>
      <c r="E27" s="115">
        <f>E28</f>
        <v>40</v>
      </c>
      <c r="F27" s="104"/>
    </row>
    <row r="28" spans="1:6" ht="25.5">
      <c r="A28" s="108" t="s">
        <v>98</v>
      </c>
      <c r="B28" s="109" t="s">
        <v>20</v>
      </c>
      <c r="C28" s="110"/>
      <c r="D28" s="111"/>
      <c r="E28" s="112">
        <v>40</v>
      </c>
      <c r="F28" s="113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1">
        <f>D32+D35</f>
        <v>14270.500000000002</v>
      </c>
      <c r="E31" s="71">
        <f>E32+E35</f>
        <v>14270.500000000002</v>
      </c>
      <c r="F31" s="72">
        <f aca="true" t="shared" si="1" ref="F31:F39">E31/D31*100</f>
        <v>100</v>
      </c>
    </row>
    <row r="32" spans="1:6" ht="27" customHeight="1">
      <c r="A32" s="92" t="s">
        <v>35</v>
      </c>
      <c r="B32" s="38" t="s">
        <v>41</v>
      </c>
      <c r="C32" s="39">
        <f>C33+C34</f>
        <v>13865.900000000001</v>
      </c>
      <c r="D32" s="93">
        <f>D33+D34</f>
        <v>13865.900000000001</v>
      </c>
      <c r="E32" s="93">
        <f>E33+E34</f>
        <v>13865.900000000001</v>
      </c>
      <c r="F32" s="94">
        <f t="shared" si="1"/>
        <v>100</v>
      </c>
    </row>
    <row r="33" spans="1:11" ht="39">
      <c r="A33" s="10" t="s">
        <v>61</v>
      </c>
      <c r="B33" s="12" t="s">
        <v>64</v>
      </c>
      <c r="C33" s="88">
        <v>5082.2</v>
      </c>
      <c r="D33" s="89">
        <v>5082.2</v>
      </c>
      <c r="E33" s="89">
        <v>5082.2</v>
      </c>
      <c r="F33" s="78">
        <f t="shared" si="1"/>
        <v>100</v>
      </c>
      <c r="G33" s="45"/>
      <c r="J33" s="45">
        <v>126.8</v>
      </c>
      <c r="K33" s="2" t="s">
        <v>86</v>
      </c>
    </row>
    <row r="34" spans="1:13" ht="38.25" customHeight="1">
      <c r="A34" s="10" t="s">
        <v>62</v>
      </c>
      <c r="B34" s="12" t="s">
        <v>65</v>
      </c>
      <c r="C34" s="85">
        <v>8783.7</v>
      </c>
      <c r="D34" s="87">
        <v>8783.7</v>
      </c>
      <c r="E34" s="87">
        <v>8783.7</v>
      </c>
      <c r="F34" s="70">
        <f t="shared" si="1"/>
        <v>100</v>
      </c>
      <c r="G34" s="45"/>
      <c r="I34" s="45">
        <v>602</v>
      </c>
      <c r="J34" s="2" t="s">
        <v>79</v>
      </c>
      <c r="M34" s="81"/>
    </row>
    <row r="35" spans="1:6" ht="13.5">
      <c r="A35" s="90" t="s">
        <v>39</v>
      </c>
      <c r="B35" s="91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7">
        <v>254.2</v>
      </c>
      <c r="E36" s="68">
        <v>254.2</v>
      </c>
      <c r="F36" s="70">
        <f t="shared" si="1"/>
        <v>100</v>
      </c>
      <c r="G36" s="45"/>
      <c r="I36" s="45">
        <v>20.8</v>
      </c>
    </row>
    <row r="37" spans="1:6" ht="52.5" customHeight="1">
      <c r="A37" s="10" t="s">
        <v>38</v>
      </c>
      <c r="B37" s="12" t="s">
        <v>63</v>
      </c>
      <c r="C37" s="24">
        <v>72.1</v>
      </c>
      <c r="D37" s="66">
        <v>72.1</v>
      </c>
      <c r="E37" s="66">
        <v>72.1</v>
      </c>
      <c r="F37" s="67">
        <f t="shared" si="1"/>
        <v>100</v>
      </c>
    </row>
    <row r="38" spans="1:9" ht="22.5" customHeight="1">
      <c r="A38" s="10" t="s">
        <v>90</v>
      </c>
      <c r="B38" s="12" t="s">
        <v>92</v>
      </c>
      <c r="C38" s="85">
        <v>22.5</v>
      </c>
      <c r="D38" s="86">
        <v>22.5</v>
      </c>
      <c r="E38" s="66">
        <v>22.5</v>
      </c>
      <c r="F38" s="67">
        <f t="shared" si="1"/>
        <v>100</v>
      </c>
      <c r="I38" s="2" t="s">
        <v>91</v>
      </c>
    </row>
    <row r="39" spans="1:9" ht="66" customHeight="1">
      <c r="A39" s="10" t="s">
        <v>67</v>
      </c>
      <c r="B39" s="12" t="s">
        <v>68</v>
      </c>
      <c r="C39" s="24">
        <v>15</v>
      </c>
      <c r="D39" s="73">
        <v>15</v>
      </c>
      <c r="E39" s="68">
        <v>15</v>
      </c>
      <c r="F39" s="70">
        <f t="shared" si="1"/>
        <v>100</v>
      </c>
      <c r="I39" s="45">
        <v>15</v>
      </c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1" ht="39.75" customHeight="1">
      <c r="A41" s="82" t="s">
        <v>83</v>
      </c>
      <c r="B41" s="12" t="s">
        <v>84</v>
      </c>
      <c r="C41" s="24">
        <v>40.8</v>
      </c>
      <c r="D41" s="66">
        <v>40.8</v>
      </c>
      <c r="E41" s="66">
        <v>40.8</v>
      </c>
      <c r="F41" s="67">
        <f>E41/D41*100</f>
        <v>100</v>
      </c>
      <c r="J41" s="45">
        <v>40.8</v>
      </c>
      <c r="K41" s="2" t="s">
        <v>86</v>
      </c>
    </row>
    <row r="42" spans="1:6" ht="25.5">
      <c r="A42" s="55" t="s">
        <v>25</v>
      </c>
      <c r="B42" s="56" t="s">
        <v>26</v>
      </c>
      <c r="C42" s="57">
        <f>C43</f>
        <v>1268.74</v>
      </c>
      <c r="D42" s="74">
        <f>D44+D45+D46+D47</f>
        <v>1268.74</v>
      </c>
      <c r="E42" s="71">
        <f>E43</f>
        <v>1157.54</v>
      </c>
      <c r="F42" s="72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12" ht="38.25" customHeight="1">
      <c r="A45" s="17" t="s">
        <v>71</v>
      </c>
      <c r="B45" s="18" t="s">
        <v>70</v>
      </c>
      <c r="C45" s="25">
        <v>1108.74</v>
      </c>
      <c r="D45" s="73">
        <v>1108.74</v>
      </c>
      <c r="E45" s="79" t="s">
        <v>85</v>
      </c>
      <c r="F45" s="80">
        <f>E45/D45*100</f>
        <v>92.65111748471237</v>
      </c>
      <c r="I45" s="45">
        <v>1000</v>
      </c>
      <c r="J45" s="2" t="s">
        <v>76</v>
      </c>
      <c r="K45" s="2">
        <v>108.74</v>
      </c>
      <c r="L45" s="2" t="s">
        <v>77</v>
      </c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5">
        <f>D10+D31+D42</f>
        <v>34766.44</v>
      </c>
      <c r="E48" s="76">
        <f>E10+E31+E42</f>
        <v>36903.51</v>
      </c>
      <c r="F48" s="77">
        <f>E48/D48*100</f>
        <v>106.14693365210819</v>
      </c>
      <c r="I48" s="45">
        <v>637.8</v>
      </c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101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8">
    <mergeCell ref="F1:G1"/>
    <mergeCell ref="F2:H2"/>
    <mergeCell ref="A8:C8"/>
    <mergeCell ref="B1:C1"/>
    <mergeCell ref="A7:C7"/>
    <mergeCell ref="C2:E2"/>
    <mergeCell ref="B3:E3"/>
    <mergeCell ref="B4:E4"/>
  </mergeCells>
  <printOptions/>
  <pageMargins left="0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199" t="s">
        <v>0</v>
      </c>
      <c r="C1" s="199"/>
      <c r="F1" s="199"/>
      <c r="G1" s="199"/>
    </row>
    <row r="2" spans="1:8" ht="12.75" customHeight="1">
      <c r="A2" s="61"/>
      <c r="B2" s="61"/>
      <c r="C2" s="118" t="s">
        <v>36</v>
      </c>
      <c r="D2" s="118"/>
      <c r="E2" s="118"/>
      <c r="F2" s="61"/>
      <c r="G2" s="117"/>
      <c r="H2" s="61"/>
    </row>
    <row r="3" spans="1:7" ht="12.75" customHeight="1">
      <c r="A3" s="15"/>
      <c r="B3" s="204" t="s">
        <v>73</v>
      </c>
      <c r="C3" s="204"/>
      <c r="D3" s="204"/>
      <c r="E3" s="204"/>
      <c r="F3" s="204"/>
      <c r="G3" s="116"/>
    </row>
    <row r="4" spans="1:6" ht="12.75" customHeight="1">
      <c r="A4" s="1"/>
      <c r="B4" s="204" t="s">
        <v>74</v>
      </c>
      <c r="C4" s="204"/>
      <c r="D4" s="204"/>
      <c r="E4" s="204"/>
      <c r="F4" s="204"/>
    </row>
    <row r="5" ht="9" customHeight="1"/>
    <row r="6" ht="12.75" customHeight="1" hidden="1"/>
    <row r="7" spans="1:3" ht="15.75">
      <c r="A7" s="202" t="s">
        <v>37</v>
      </c>
      <c r="B7" s="202"/>
      <c r="C7" s="202"/>
    </row>
    <row r="8" spans="1:5" ht="24" customHeight="1" thickBot="1">
      <c r="A8" s="201" t="s">
        <v>95</v>
      </c>
      <c r="B8" s="201"/>
      <c r="C8" s="201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3" t="s">
        <v>87</v>
      </c>
      <c r="E9" s="64" t="s">
        <v>96</v>
      </c>
      <c r="F9" s="65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1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3">
        <f>D18+D19+D20+D21</f>
        <v>2206</v>
      </c>
      <c r="E17" s="83">
        <f>E18+E19+E20+E21</f>
        <v>2734.69</v>
      </c>
      <c r="F17" s="84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6">
        <v>1829</v>
      </c>
      <c r="E18" s="66">
        <v>2325.18</v>
      </c>
      <c r="F18" s="67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68">
        <v>305</v>
      </c>
      <c r="E19" s="69">
        <v>338.23</v>
      </c>
      <c r="F19" s="70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88</v>
      </c>
      <c r="B21" s="8" t="s">
        <v>89</v>
      </c>
      <c r="C21" s="103">
        <v>72</v>
      </c>
      <c r="D21" s="102">
        <v>72</v>
      </c>
      <c r="E21" s="66">
        <v>71.28</v>
      </c>
      <c r="F21" s="67">
        <f>E21/D21*100</f>
        <v>99</v>
      </c>
    </row>
    <row r="22" spans="1:6" ht="26.25" customHeight="1">
      <c r="A22" s="37" t="s">
        <v>57</v>
      </c>
      <c r="B22" s="38" t="s">
        <v>72</v>
      </c>
      <c r="C22" s="99">
        <f>C25</f>
        <v>987.2</v>
      </c>
      <c r="D22" s="84">
        <f>D25</f>
        <v>987.2</v>
      </c>
      <c r="E22" s="83">
        <f>E25</f>
        <v>987.2</v>
      </c>
      <c r="F22" s="100"/>
    </row>
    <row r="23" spans="1:6" ht="89.25" customHeight="1" hidden="1">
      <c r="A23" s="5" t="s">
        <v>17</v>
      </c>
      <c r="B23" s="6" t="s">
        <v>18</v>
      </c>
      <c r="C23" s="95">
        <f>SUM(C24)</f>
        <v>0</v>
      </c>
      <c r="D23" s="96"/>
      <c r="E23" s="68"/>
      <c r="F23" s="97"/>
    </row>
    <row r="24" spans="1:6" ht="153" customHeight="1" hidden="1">
      <c r="A24" s="7" t="s">
        <v>19</v>
      </c>
      <c r="B24" s="8" t="s">
        <v>20</v>
      </c>
      <c r="C24" s="98">
        <v>0</v>
      </c>
      <c r="D24" s="96"/>
      <c r="E24" s="68"/>
      <c r="F24" s="97"/>
    </row>
    <row r="25" spans="1:6" ht="50.25" customHeight="1">
      <c r="A25" s="7" t="s">
        <v>93</v>
      </c>
      <c r="B25" s="8" t="s">
        <v>94</v>
      </c>
      <c r="C25" s="98">
        <v>987.2</v>
      </c>
      <c r="D25" s="70">
        <v>987.2</v>
      </c>
      <c r="E25" s="68">
        <v>987.2</v>
      </c>
      <c r="F25" s="70">
        <f>E25/D25*100</f>
        <v>100</v>
      </c>
    </row>
    <row r="26" spans="1:6" ht="12.75">
      <c r="A26" s="37" t="s">
        <v>97</v>
      </c>
      <c r="B26" s="62" t="s">
        <v>59</v>
      </c>
      <c r="C26" s="106">
        <v>2520</v>
      </c>
      <c r="D26" s="44">
        <v>2520</v>
      </c>
      <c r="E26" s="114">
        <v>3820.73</v>
      </c>
      <c r="F26" s="107">
        <f>E26/D26*100</f>
        <v>151.61626984126983</v>
      </c>
    </row>
    <row r="27" spans="1:6" ht="23.25" customHeight="1">
      <c r="A27" s="37" t="s">
        <v>99</v>
      </c>
      <c r="B27" s="105" t="s">
        <v>100</v>
      </c>
      <c r="C27" s="39"/>
      <c r="D27" s="44"/>
      <c r="E27" s="115">
        <f>E28</f>
        <v>40</v>
      </c>
      <c r="F27" s="104"/>
    </row>
    <row r="28" spans="1:6" ht="25.5">
      <c r="A28" s="108" t="s">
        <v>98</v>
      </c>
      <c r="B28" s="109" t="s">
        <v>20</v>
      </c>
      <c r="C28" s="110"/>
      <c r="D28" s="111"/>
      <c r="E28" s="112">
        <v>40</v>
      </c>
      <c r="F28" s="113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1">
        <f>D32+D35</f>
        <v>14270.500000000002</v>
      </c>
      <c r="E31" s="71">
        <f>E32+E35</f>
        <v>14270.500000000002</v>
      </c>
      <c r="F31" s="72">
        <f aca="true" t="shared" si="1" ref="F31:F39">E31/D31*100</f>
        <v>100</v>
      </c>
    </row>
    <row r="32" spans="1:6" ht="27" customHeight="1">
      <c r="A32" s="92" t="s">
        <v>35</v>
      </c>
      <c r="B32" s="38" t="s">
        <v>41</v>
      </c>
      <c r="C32" s="39">
        <f>C33+C34</f>
        <v>13865.900000000001</v>
      </c>
      <c r="D32" s="93">
        <f>D33+D34</f>
        <v>13865.900000000001</v>
      </c>
      <c r="E32" s="93">
        <f>E33+E34</f>
        <v>13865.900000000001</v>
      </c>
      <c r="F32" s="94">
        <f t="shared" si="1"/>
        <v>100</v>
      </c>
    </row>
    <row r="33" spans="1:10" ht="39">
      <c r="A33" s="10" t="s">
        <v>61</v>
      </c>
      <c r="B33" s="12" t="s">
        <v>64</v>
      </c>
      <c r="C33" s="88">
        <v>5082.2</v>
      </c>
      <c r="D33" s="89">
        <v>5082.2</v>
      </c>
      <c r="E33" s="89">
        <v>5082.2</v>
      </c>
      <c r="F33" s="78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5">
        <v>8783.7</v>
      </c>
      <c r="D34" s="87">
        <v>8783.7</v>
      </c>
      <c r="E34" s="87">
        <v>8783.7</v>
      </c>
      <c r="F34" s="70">
        <f t="shared" si="1"/>
        <v>100</v>
      </c>
      <c r="G34" s="45"/>
      <c r="I34" s="45"/>
      <c r="M34" s="81"/>
    </row>
    <row r="35" spans="1:6" ht="13.5">
      <c r="A35" s="90" t="s">
        <v>39</v>
      </c>
      <c r="B35" s="91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7">
        <v>254.2</v>
      </c>
      <c r="E36" s="68">
        <v>254.2</v>
      </c>
      <c r="F36" s="70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6">
        <v>72.1</v>
      </c>
      <c r="E37" s="66">
        <v>72.1</v>
      </c>
      <c r="F37" s="67">
        <f t="shared" si="1"/>
        <v>100</v>
      </c>
    </row>
    <row r="38" spans="1:6" ht="22.5" customHeight="1">
      <c r="A38" s="10" t="s">
        <v>90</v>
      </c>
      <c r="B38" s="12" t="s">
        <v>92</v>
      </c>
      <c r="C38" s="85">
        <v>22.5</v>
      </c>
      <c r="D38" s="86">
        <v>22.5</v>
      </c>
      <c r="E38" s="66">
        <v>22.5</v>
      </c>
      <c r="F38" s="67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3">
        <v>15</v>
      </c>
      <c r="E39" s="68">
        <v>15</v>
      </c>
      <c r="F39" s="70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2" t="s">
        <v>83</v>
      </c>
      <c r="B41" s="12" t="s">
        <v>84</v>
      </c>
      <c r="C41" s="24">
        <v>40.8</v>
      </c>
      <c r="D41" s="66">
        <v>40.8</v>
      </c>
      <c r="E41" s="66">
        <v>40.8</v>
      </c>
      <c r="F41" s="67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4">
        <f>D44+D45+D46+D47</f>
        <v>1268.74</v>
      </c>
      <c r="E42" s="71">
        <f>E43</f>
        <v>1157.54</v>
      </c>
      <c r="F42" s="72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3">
        <v>1108.74</v>
      </c>
      <c r="E45" s="79" t="s">
        <v>85</v>
      </c>
      <c r="F45" s="80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5">
        <f>D10+D31+D42</f>
        <v>34766.44</v>
      </c>
      <c r="E48" s="76">
        <f>E10+E31+E42</f>
        <v>36903.51</v>
      </c>
      <c r="F48" s="77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101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B4" sqref="B4:G4"/>
    </sheetView>
  </sheetViews>
  <sheetFormatPr defaultColWidth="9.140625" defaultRowHeight="12.75"/>
  <cols>
    <col min="1" max="1" width="20.421875" style="119" customWidth="1"/>
    <col min="2" max="2" width="37.57421875" style="119" customWidth="1"/>
    <col min="3" max="3" width="8.8515625" style="119" customWidth="1"/>
    <col min="4" max="4" width="0.42578125" style="119" customWidth="1"/>
    <col min="5" max="5" width="11.421875" style="119" customWidth="1"/>
    <col min="6" max="6" width="0.42578125" style="119" customWidth="1"/>
    <col min="7" max="7" width="9.28125" style="119" bestFit="1" customWidth="1"/>
    <col min="8" max="16384" width="9.140625" style="119" customWidth="1"/>
  </cols>
  <sheetData>
    <row r="1" spans="1:7" ht="12.75" customHeight="1">
      <c r="A1" s="139"/>
      <c r="B1" s="205" t="s">
        <v>150</v>
      </c>
      <c r="C1" s="205"/>
      <c r="D1" s="205"/>
      <c r="E1" s="205"/>
      <c r="F1" s="205"/>
      <c r="G1" s="205"/>
    </row>
    <row r="2" spans="1:8" ht="12.75" customHeight="1">
      <c r="A2" s="140"/>
      <c r="B2" s="140"/>
      <c r="C2" s="141" t="s">
        <v>125</v>
      </c>
      <c r="D2" s="142"/>
      <c r="E2" s="142"/>
      <c r="F2" s="142"/>
      <c r="G2" s="142"/>
      <c r="H2" s="140"/>
    </row>
    <row r="3" spans="1:7" ht="12.75" customHeight="1">
      <c r="A3" s="143"/>
      <c r="B3" s="210" t="s">
        <v>128</v>
      </c>
      <c r="C3" s="210"/>
      <c r="D3" s="210"/>
      <c r="E3" s="210"/>
      <c r="F3" s="210"/>
      <c r="G3" s="211"/>
    </row>
    <row r="4" spans="1:7" ht="12.75" customHeight="1">
      <c r="A4" s="139"/>
      <c r="B4" s="210" t="s">
        <v>151</v>
      </c>
      <c r="C4" s="210"/>
      <c r="D4" s="210"/>
      <c r="E4" s="210"/>
      <c r="F4" s="210"/>
      <c r="G4" s="212"/>
    </row>
    <row r="5" ht="9" customHeight="1"/>
    <row r="6" ht="12.75" customHeight="1" hidden="1"/>
    <row r="7" spans="1:5" ht="18.75">
      <c r="A7" s="208" t="s">
        <v>131</v>
      </c>
      <c r="B7" s="208"/>
      <c r="C7" s="208"/>
      <c r="D7" s="209"/>
      <c r="E7" s="209"/>
    </row>
    <row r="8" spans="1:5" ht="34.5" customHeight="1" thickBot="1">
      <c r="A8" s="206" t="s">
        <v>147</v>
      </c>
      <c r="B8" s="206"/>
      <c r="C8" s="206"/>
      <c r="D8" s="207"/>
      <c r="E8" s="144" t="s">
        <v>48</v>
      </c>
    </row>
    <row r="9" spans="1:7" ht="57" customHeight="1" thickBot="1">
      <c r="A9" s="145" t="s">
        <v>1</v>
      </c>
      <c r="B9" s="146" t="s">
        <v>2</v>
      </c>
      <c r="C9" s="147" t="s">
        <v>146</v>
      </c>
      <c r="D9" s="148" t="s">
        <v>117</v>
      </c>
      <c r="E9" s="149" t="s">
        <v>148</v>
      </c>
      <c r="F9" s="150" t="s">
        <v>118</v>
      </c>
      <c r="G9" s="151" t="s">
        <v>115</v>
      </c>
    </row>
    <row r="10" spans="1:7" ht="12.75">
      <c r="A10" s="152" t="s">
        <v>3</v>
      </c>
      <c r="B10" s="153" t="s">
        <v>4</v>
      </c>
      <c r="C10" s="110">
        <f>C11+C21+C26+C32+C34+C36</f>
        <v>31349.08</v>
      </c>
      <c r="D10" s="154" t="e">
        <f>D11+D21+D26+D33+D36</f>
        <v>#REF!</v>
      </c>
      <c r="E10" s="155">
        <f>E11+E21+E26+E32+E34+E36</f>
        <v>18156</v>
      </c>
      <c r="F10" s="156" t="e">
        <f>E10/D10*100</f>
        <v>#REF!</v>
      </c>
      <c r="G10" s="156">
        <f>E10/C10*100</f>
        <v>57.915575193913185</v>
      </c>
    </row>
    <row r="11" spans="1:7" ht="14.25">
      <c r="A11" s="152" t="s">
        <v>5</v>
      </c>
      <c r="B11" s="157" t="s">
        <v>53</v>
      </c>
      <c r="C11" s="110">
        <f>C12+C14+C16</f>
        <v>21629.7</v>
      </c>
      <c r="D11" s="158">
        <f>D12+D16</f>
        <v>7720</v>
      </c>
      <c r="E11" s="159">
        <f>E12+E14+E16</f>
        <v>13502.74</v>
      </c>
      <c r="F11" s="160">
        <f>E11/D11*100</f>
        <v>174.9059585492228</v>
      </c>
      <c r="G11" s="160">
        <f>E11/C11*100</f>
        <v>62.42684826881556</v>
      </c>
    </row>
    <row r="12" spans="1:7" ht="18.75" customHeight="1">
      <c r="A12" s="108" t="s">
        <v>5</v>
      </c>
      <c r="B12" s="161" t="s">
        <v>6</v>
      </c>
      <c r="C12" s="88">
        <f>SUM(C13)</f>
        <v>10100</v>
      </c>
      <c r="D12" s="162">
        <f>D13</f>
        <v>4800</v>
      </c>
      <c r="E12" s="163">
        <f>E13</f>
        <v>5300.87</v>
      </c>
      <c r="F12" s="164">
        <f>E12/D12*100</f>
        <v>110.43479166666665</v>
      </c>
      <c r="G12" s="164">
        <f>E12/C12*100</f>
        <v>52.48386138613861</v>
      </c>
    </row>
    <row r="13" spans="1:7" ht="15" customHeight="1">
      <c r="A13" s="120" t="s">
        <v>7</v>
      </c>
      <c r="B13" s="121" t="s">
        <v>8</v>
      </c>
      <c r="C13" s="103">
        <v>10100</v>
      </c>
      <c r="D13" s="133">
        <v>4800</v>
      </c>
      <c r="E13" s="133">
        <v>5300.87</v>
      </c>
      <c r="F13" s="131">
        <f>E13/D13*100</f>
        <v>110.43479166666665</v>
      </c>
      <c r="G13" s="131">
        <f>E13/C13*100</f>
        <v>52.48386138613861</v>
      </c>
    </row>
    <row r="14" spans="1:7" ht="15" customHeight="1">
      <c r="A14" s="108" t="s">
        <v>121</v>
      </c>
      <c r="B14" s="161" t="s">
        <v>122</v>
      </c>
      <c r="C14" s="88">
        <f>C15</f>
        <v>1</v>
      </c>
      <c r="D14" s="163"/>
      <c r="E14" s="159">
        <f>E15</f>
        <v>0.36</v>
      </c>
      <c r="F14" s="164"/>
      <c r="G14" s="160">
        <f>G15</f>
        <v>36</v>
      </c>
    </row>
    <row r="15" spans="1:7" ht="15" customHeight="1">
      <c r="A15" s="120" t="s">
        <v>123</v>
      </c>
      <c r="B15" s="121" t="s">
        <v>124</v>
      </c>
      <c r="C15" s="103">
        <v>1</v>
      </c>
      <c r="D15" s="165"/>
      <c r="E15" s="136">
        <v>0.36</v>
      </c>
      <c r="F15" s="166"/>
      <c r="G15" s="131">
        <f aca="true" t="shared" si="0" ref="G15:G26">E15/C15*100</f>
        <v>36</v>
      </c>
    </row>
    <row r="16" spans="1:7" ht="16.5" customHeight="1">
      <c r="A16" s="108" t="s">
        <v>9</v>
      </c>
      <c r="B16" s="161" t="s">
        <v>10</v>
      </c>
      <c r="C16" s="88">
        <f>C17+C18+C19+C20</f>
        <v>11528.7</v>
      </c>
      <c r="D16" s="163">
        <f>D17+D18+D19</f>
        <v>2920</v>
      </c>
      <c r="E16" s="163">
        <f>E17+E18+E19+E20</f>
        <v>8201.51</v>
      </c>
      <c r="F16" s="164">
        <f>E16/D16*100</f>
        <v>280.8736301369863</v>
      </c>
      <c r="G16" s="164">
        <f t="shared" si="0"/>
        <v>71.139937720645</v>
      </c>
    </row>
    <row r="17" spans="1:7" ht="14.25" customHeight="1">
      <c r="A17" s="120" t="s">
        <v>133</v>
      </c>
      <c r="B17" s="121" t="s">
        <v>11</v>
      </c>
      <c r="C17" s="103">
        <v>258.7</v>
      </c>
      <c r="D17" s="133">
        <v>90</v>
      </c>
      <c r="E17" s="133">
        <v>135.45</v>
      </c>
      <c r="F17" s="131">
        <f>E17/D17*100</f>
        <v>150.5</v>
      </c>
      <c r="G17" s="131">
        <f t="shared" si="0"/>
        <v>52.357943563973706</v>
      </c>
    </row>
    <row r="18" spans="1:12" ht="14.25" customHeight="1">
      <c r="A18" s="120" t="s">
        <v>102</v>
      </c>
      <c r="B18" s="121" t="s">
        <v>103</v>
      </c>
      <c r="C18" s="103">
        <v>3575</v>
      </c>
      <c r="D18" s="133">
        <v>630</v>
      </c>
      <c r="E18" s="133">
        <v>2490.32</v>
      </c>
      <c r="F18" s="131">
        <f>E18/D18*100</f>
        <v>395.28888888888895</v>
      </c>
      <c r="G18" s="131">
        <f t="shared" si="0"/>
        <v>69.6593006993007</v>
      </c>
      <c r="J18" s="134"/>
      <c r="K18" s="134"/>
      <c r="L18" s="134"/>
    </row>
    <row r="19" spans="1:13" ht="15" customHeight="1">
      <c r="A19" s="120" t="s">
        <v>33</v>
      </c>
      <c r="B19" s="121" t="s">
        <v>12</v>
      </c>
      <c r="C19" s="103">
        <v>7665</v>
      </c>
      <c r="D19" s="165">
        <v>2200</v>
      </c>
      <c r="E19" s="133">
        <v>5569.42</v>
      </c>
      <c r="F19" s="131">
        <f>E19/D19*100</f>
        <v>253.15545454545455</v>
      </c>
      <c r="G19" s="131">
        <f t="shared" si="0"/>
        <v>72.66040443574691</v>
      </c>
      <c r="I19" s="134"/>
      <c r="K19" s="134"/>
      <c r="L19" s="134"/>
      <c r="M19" s="134"/>
    </row>
    <row r="20" spans="1:13" ht="36.75" customHeight="1">
      <c r="A20" s="120" t="s">
        <v>126</v>
      </c>
      <c r="B20" s="121" t="s">
        <v>127</v>
      </c>
      <c r="C20" s="167">
        <v>30</v>
      </c>
      <c r="D20" s="165"/>
      <c r="E20" s="125">
        <v>6.32</v>
      </c>
      <c r="F20" s="166"/>
      <c r="G20" s="166">
        <f t="shared" si="0"/>
        <v>21.066666666666666</v>
      </c>
      <c r="I20" s="134"/>
      <c r="K20" s="134"/>
      <c r="L20" s="134"/>
      <c r="M20" s="134"/>
    </row>
    <row r="21" spans="1:13" ht="27" customHeight="1">
      <c r="A21" s="108" t="s">
        <v>13</v>
      </c>
      <c r="B21" s="161" t="s">
        <v>14</v>
      </c>
      <c r="C21" s="88">
        <f>C22+C23+C24+C25</f>
        <v>4450</v>
      </c>
      <c r="D21" s="168" t="e">
        <f>D22+D23+#REF!+D24</f>
        <v>#REF!</v>
      </c>
      <c r="E21" s="169">
        <f>E22+E23+E24+E25</f>
        <v>3495.5699999999997</v>
      </c>
      <c r="F21" s="128" t="e">
        <f>E21/D21*100</f>
        <v>#REF!</v>
      </c>
      <c r="G21" s="128">
        <f t="shared" si="0"/>
        <v>78.55213483146066</v>
      </c>
      <c r="I21" s="170"/>
      <c r="K21" s="134"/>
      <c r="L21" s="134"/>
      <c r="M21" s="134"/>
    </row>
    <row r="22" spans="1:13" ht="75" customHeight="1">
      <c r="A22" s="120" t="s">
        <v>69</v>
      </c>
      <c r="B22" s="121" t="s">
        <v>137</v>
      </c>
      <c r="C22" s="103">
        <v>3500</v>
      </c>
      <c r="D22" s="171">
        <v>1400</v>
      </c>
      <c r="E22" s="129">
        <v>3157.79</v>
      </c>
      <c r="F22" s="123">
        <f>E22/D22*100</f>
        <v>225.55642857142857</v>
      </c>
      <c r="G22" s="123">
        <f t="shared" si="0"/>
        <v>90.22257142857143</v>
      </c>
      <c r="I22" s="134"/>
      <c r="K22" s="134"/>
      <c r="L22" s="134"/>
      <c r="M22" s="134"/>
    </row>
    <row r="23" spans="1:13" ht="63" customHeight="1">
      <c r="A23" s="172" t="s">
        <v>42</v>
      </c>
      <c r="B23" s="173" t="s">
        <v>138</v>
      </c>
      <c r="C23" s="103">
        <v>200</v>
      </c>
      <c r="D23" s="174">
        <v>100</v>
      </c>
      <c r="E23" s="130">
        <v>72.99</v>
      </c>
      <c r="F23" s="135">
        <f>E23/D23*100</f>
        <v>72.99</v>
      </c>
      <c r="G23" s="135">
        <f t="shared" si="0"/>
        <v>36.495</v>
      </c>
      <c r="K23" s="134"/>
      <c r="L23" s="134"/>
      <c r="M23" s="134"/>
    </row>
    <row r="24" spans="1:13" ht="41.25" customHeight="1">
      <c r="A24" s="120" t="s">
        <v>88</v>
      </c>
      <c r="B24" s="121" t="s">
        <v>139</v>
      </c>
      <c r="C24" s="103">
        <v>200</v>
      </c>
      <c r="D24" s="123">
        <v>90</v>
      </c>
      <c r="E24" s="129">
        <v>64.15</v>
      </c>
      <c r="F24" s="123">
        <f>E24/D24*100</f>
        <v>71.27777777777779</v>
      </c>
      <c r="G24" s="123">
        <f t="shared" si="0"/>
        <v>32.075</v>
      </c>
      <c r="K24" s="134"/>
      <c r="L24" s="134"/>
      <c r="M24" s="134"/>
    </row>
    <row r="25" spans="1:13" ht="25.5" customHeight="1">
      <c r="A25" s="120" t="s">
        <v>134</v>
      </c>
      <c r="B25" s="121" t="s">
        <v>135</v>
      </c>
      <c r="C25" s="103">
        <v>550</v>
      </c>
      <c r="D25" s="123"/>
      <c r="E25" s="129">
        <v>200.64</v>
      </c>
      <c r="F25" s="123"/>
      <c r="G25" s="123">
        <f t="shared" si="0"/>
        <v>36.48</v>
      </c>
      <c r="K25" s="134"/>
      <c r="L25" s="134"/>
      <c r="M25" s="134"/>
    </row>
    <row r="26" spans="1:13" ht="26.25" customHeight="1">
      <c r="A26" s="108" t="s">
        <v>104</v>
      </c>
      <c r="B26" s="161" t="s">
        <v>72</v>
      </c>
      <c r="C26" s="175">
        <f>C29+C30+C31</f>
        <v>250</v>
      </c>
      <c r="D26" s="128">
        <f>D29+D30+D31</f>
        <v>507.3</v>
      </c>
      <c r="E26" s="169">
        <f>E29+E30+E31</f>
        <v>84.15</v>
      </c>
      <c r="F26" s="128">
        <f>E26/D26*100</f>
        <v>16.58781785925488</v>
      </c>
      <c r="G26" s="128">
        <f t="shared" si="0"/>
        <v>33.660000000000004</v>
      </c>
      <c r="K26" s="134"/>
      <c r="L26" s="134"/>
      <c r="M26" s="134"/>
    </row>
    <row r="27" spans="1:13" ht="89.25" customHeight="1" hidden="1">
      <c r="A27" s="108" t="s">
        <v>17</v>
      </c>
      <c r="B27" s="161" t="s">
        <v>18</v>
      </c>
      <c r="C27" s="175">
        <f>SUM(C28)</f>
        <v>0</v>
      </c>
      <c r="D27" s="135"/>
      <c r="E27" s="130"/>
      <c r="F27" s="176"/>
      <c r="G27" s="176"/>
      <c r="K27" s="134"/>
      <c r="L27" s="134"/>
      <c r="M27" s="134"/>
    </row>
    <row r="28" spans="1:13" ht="153" customHeight="1" hidden="1">
      <c r="A28" s="120" t="s">
        <v>19</v>
      </c>
      <c r="B28" s="121" t="s">
        <v>20</v>
      </c>
      <c r="C28" s="177">
        <v>0</v>
      </c>
      <c r="D28" s="135"/>
      <c r="E28" s="130"/>
      <c r="F28" s="176"/>
      <c r="G28" s="176"/>
      <c r="K28" s="134"/>
      <c r="L28" s="134"/>
      <c r="M28" s="134"/>
    </row>
    <row r="29" spans="1:13" ht="26.25" customHeight="1">
      <c r="A29" s="120" t="s">
        <v>93</v>
      </c>
      <c r="B29" s="121" t="s">
        <v>136</v>
      </c>
      <c r="C29" s="177">
        <v>0</v>
      </c>
      <c r="D29" s="135">
        <v>371</v>
      </c>
      <c r="E29" s="130">
        <v>0</v>
      </c>
      <c r="F29" s="135">
        <f>E29/D29*100</f>
        <v>0</v>
      </c>
      <c r="G29" s="135">
        <v>0</v>
      </c>
      <c r="K29" s="134"/>
      <c r="L29" s="134"/>
      <c r="M29" s="134"/>
    </row>
    <row r="30" spans="1:13" ht="41.25" customHeight="1">
      <c r="A30" s="120" t="s">
        <v>105</v>
      </c>
      <c r="B30" s="121" t="s">
        <v>130</v>
      </c>
      <c r="C30" s="178">
        <v>0</v>
      </c>
      <c r="D30" s="123">
        <v>0.3</v>
      </c>
      <c r="E30" s="129">
        <v>0</v>
      </c>
      <c r="F30" s="123">
        <f>E30/D30*100</f>
        <v>0</v>
      </c>
      <c r="G30" s="123">
        <v>0</v>
      </c>
      <c r="K30" s="134"/>
      <c r="L30" s="134"/>
      <c r="M30" s="134"/>
    </row>
    <row r="31" spans="1:10" ht="39" customHeight="1">
      <c r="A31" s="120" t="s">
        <v>106</v>
      </c>
      <c r="B31" s="121" t="s">
        <v>129</v>
      </c>
      <c r="C31" s="178">
        <v>250</v>
      </c>
      <c r="D31" s="179">
        <v>136</v>
      </c>
      <c r="E31" s="137">
        <v>84.15</v>
      </c>
      <c r="F31" s="179">
        <f>E31/D31*100</f>
        <v>61.875</v>
      </c>
      <c r="G31" s="179">
        <f>E31/C31*100</f>
        <v>33.660000000000004</v>
      </c>
      <c r="J31" s="134"/>
    </row>
    <row r="32" spans="1:13" ht="28.5" customHeight="1">
      <c r="A32" s="108" t="s">
        <v>107</v>
      </c>
      <c r="B32" s="109" t="s">
        <v>108</v>
      </c>
      <c r="C32" s="180">
        <f>C33</f>
        <v>5000</v>
      </c>
      <c r="D32" s="128">
        <f>D33</f>
        <v>5500</v>
      </c>
      <c r="E32" s="168">
        <f>E33</f>
        <v>1064.82</v>
      </c>
      <c r="F32" s="181"/>
      <c r="G32" s="128">
        <f>E32/C32*100</f>
        <v>21.2964</v>
      </c>
      <c r="K32" s="134"/>
      <c r="L32" s="134"/>
      <c r="M32" s="134"/>
    </row>
    <row r="33" spans="1:13" ht="38.25">
      <c r="A33" s="120" t="s">
        <v>97</v>
      </c>
      <c r="B33" s="121" t="s">
        <v>140</v>
      </c>
      <c r="C33" s="122">
        <v>5000</v>
      </c>
      <c r="D33" s="124">
        <v>5500</v>
      </c>
      <c r="E33" s="130">
        <v>1064.82</v>
      </c>
      <c r="F33" s="135">
        <f>E33/D33*100</f>
        <v>19.360363636363633</v>
      </c>
      <c r="G33" s="135">
        <f>E33/C33*100</f>
        <v>21.2964</v>
      </c>
      <c r="K33" s="134"/>
      <c r="L33" s="134"/>
      <c r="M33" s="134"/>
    </row>
    <row r="34" spans="1:13" ht="23.25" customHeight="1">
      <c r="A34" s="108" t="s">
        <v>99</v>
      </c>
      <c r="B34" s="182" t="s">
        <v>100</v>
      </c>
      <c r="C34" s="88">
        <f>C35</f>
        <v>0</v>
      </c>
      <c r="D34" s="128">
        <f>D35</f>
        <v>0</v>
      </c>
      <c r="E34" s="169">
        <f>E35</f>
        <v>0</v>
      </c>
      <c r="F34" s="183"/>
      <c r="G34" s="183">
        <v>0</v>
      </c>
      <c r="K34" s="134"/>
      <c r="L34" s="134"/>
      <c r="M34" s="134"/>
    </row>
    <row r="35" spans="1:13" ht="25.5" customHeight="1">
      <c r="A35" s="108" t="s">
        <v>98</v>
      </c>
      <c r="B35" s="109" t="s">
        <v>20</v>
      </c>
      <c r="C35" s="110">
        <v>0</v>
      </c>
      <c r="D35" s="126"/>
      <c r="E35" s="127">
        <v>0</v>
      </c>
      <c r="F35" s="128"/>
      <c r="G35" s="128">
        <v>0</v>
      </c>
      <c r="K35" s="134"/>
      <c r="L35" s="134"/>
      <c r="M35" s="134"/>
    </row>
    <row r="36" spans="1:13" ht="15.75" customHeight="1">
      <c r="A36" s="108" t="s">
        <v>21</v>
      </c>
      <c r="B36" s="161" t="s">
        <v>22</v>
      </c>
      <c r="C36" s="88">
        <f>C37+C38+C39</f>
        <v>19.38</v>
      </c>
      <c r="D36" s="128">
        <f>D37+D38+D39</f>
        <v>100</v>
      </c>
      <c r="E36" s="169">
        <f>E37+E38+E39</f>
        <v>8.72</v>
      </c>
      <c r="F36" s="184">
        <f>E36/D36*100</f>
        <v>8.72</v>
      </c>
      <c r="G36" s="129">
        <f>G37</f>
        <v>0</v>
      </c>
      <c r="K36" s="134"/>
      <c r="L36" s="134"/>
      <c r="M36" s="134"/>
    </row>
    <row r="37" spans="1:13" ht="24" customHeight="1">
      <c r="A37" s="120" t="s">
        <v>23</v>
      </c>
      <c r="B37" s="121" t="s">
        <v>109</v>
      </c>
      <c r="C37" s="103">
        <v>0</v>
      </c>
      <c r="D37" s="166"/>
      <c r="E37" s="125"/>
      <c r="F37" s="166"/>
      <c r="G37" s="166">
        <v>0</v>
      </c>
      <c r="K37" s="134"/>
      <c r="L37" s="134"/>
      <c r="M37" s="134"/>
    </row>
    <row r="38" spans="1:13" ht="18.75" customHeight="1">
      <c r="A38" s="120" t="s">
        <v>110</v>
      </c>
      <c r="B38" s="121" t="s">
        <v>143</v>
      </c>
      <c r="C38" s="103">
        <v>19.38</v>
      </c>
      <c r="D38" s="131">
        <v>100</v>
      </c>
      <c r="E38" s="138">
        <v>8.72</v>
      </c>
      <c r="F38" s="131">
        <f>E38/D38*100</f>
        <v>8.72</v>
      </c>
      <c r="G38" s="131">
        <f>E38/C38*100</f>
        <v>44.99484004127968</v>
      </c>
      <c r="K38" s="134"/>
      <c r="L38" s="134"/>
      <c r="M38" s="134"/>
    </row>
    <row r="39" spans="1:7" ht="17.25" customHeight="1">
      <c r="A39" s="120" t="s">
        <v>111</v>
      </c>
      <c r="B39" s="121" t="s">
        <v>144</v>
      </c>
      <c r="C39" s="103">
        <v>0</v>
      </c>
      <c r="D39" s="131"/>
      <c r="E39" s="138">
        <v>0</v>
      </c>
      <c r="F39" s="185"/>
      <c r="G39" s="131">
        <v>0</v>
      </c>
    </row>
    <row r="40" spans="1:7" ht="38.25" customHeight="1">
      <c r="A40" s="108" t="s">
        <v>24</v>
      </c>
      <c r="B40" s="161" t="s">
        <v>116</v>
      </c>
      <c r="C40" s="88">
        <f>C41+C44</f>
        <v>4188.59</v>
      </c>
      <c r="D40" s="169">
        <f>D41+D44</f>
        <v>2989.52</v>
      </c>
      <c r="E40" s="169">
        <f>E41+E44</f>
        <v>2052.63</v>
      </c>
      <c r="F40" s="128">
        <f>E40/D40*100</f>
        <v>68.66085525435521</v>
      </c>
      <c r="G40" s="128">
        <f aca="true" t="shared" si="1" ref="G40:G46">E40/C40*100</f>
        <v>49.005273851105024</v>
      </c>
    </row>
    <row r="41" spans="1:7" ht="27" customHeight="1">
      <c r="A41" s="120" t="s">
        <v>35</v>
      </c>
      <c r="B41" s="161" t="s">
        <v>41</v>
      </c>
      <c r="C41" s="88">
        <f>C42+C43</f>
        <v>3902.6000000000004</v>
      </c>
      <c r="D41" s="127">
        <f>D42+D43</f>
        <v>2795.72</v>
      </c>
      <c r="E41" s="127">
        <f>E42+E43</f>
        <v>1809.2400000000002</v>
      </c>
      <c r="F41" s="126">
        <f>E41/D41*100</f>
        <v>64.71463522813444</v>
      </c>
      <c r="G41" s="126">
        <f t="shared" si="1"/>
        <v>46.35986265566546</v>
      </c>
    </row>
    <row r="42" spans="1:10" ht="39">
      <c r="A42" s="172" t="s">
        <v>61</v>
      </c>
      <c r="B42" s="173" t="s">
        <v>64</v>
      </c>
      <c r="C42" s="103">
        <v>3021.3</v>
      </c>
      <c r="D42" s="129">
        <v>2391.72</v>
      </c>
      <c r="E42" s="129">
        <v>1368.64</v>
      </c>
      <c r="F42" s="123">
        <f>E42/D42*100</f>
        <v>57.22408977639524</v>
      </c>
      <c r="G42" s="123">
        <f t="shared" si="1"/>
        <v>45.299705424817134</v>
      </c>
      <c r="J42" s="134"/>
    </row>
    <row r="43" spans="1:9" ht="38.25" customHeight="1">
      <c r="A43" s="172" t="s">
        <v>114</v>
      </c>
      <c r="B43" s="173" t="s">
        <v>142</v>
      </c>
      <c r="C43" s="85">
        <v>881.3</v>
      </c>
      <c r="D43" s="130">
        <v>404</v>
      </c>
      <c r="E43" s="130">
        <v>440.6</v>
      </c>
      <c r="F43" s="135">
        <f>E43/D43*100</f>
        <v>109.05940594059406</v>
      </c>
      <c r="G43" s="135">
        <f t="shared" si="1"/>
        <v>49.99432656303189</v>
      </c>
      <c r="I43" s="134"/>
    </row>
    <row r="44" spans="1:7" ht="18" customHeight="1">
      <c r="A44" s="172" t="s">
        <v>39</v>
      </c>
      <c r="B44" s="186" t="s">
        <v>40</v>
      </c>
      <c r="C44" s="88">
        <f>C45+C46+C47</f>
        <v>285.98999999999995</v>
      </c>
      <c r="D44" s="168">
        <f>D45+D46+D47</f>
        <v>193.79999999999998</v>
      </c>
      <c r="E44" s="169">
        <f>E45+E46+E47</f>
        <v>243.39</v>
      </c>
      <c r="F44" s="128"/>
      <c r="G44" s="128">
        <f t="shared" si="1"/>
        <v>85.10437427882096</v>
      </c>
    </row>
    <row r="45" spans="1:9" ht="52.5" customHeight="1">
      <c r="A45" s="172" t="s">
        <v>112</v>
      </c>
      <c r="B45" s="173" t="s">
        <v>145</v>
      </c>
      <c r="C45" s="85">
        <v>196.89</v>
      </c>
      <c r="D45" s="130">
        <v>133.2</v>
      </c>
      <c r="E45" s="130">
        <v>196.89</v>
      </c>
      <c r="F45" s="135">
        <f>E45/D45*100</f>
        <v>147.8153153153153</v>
      </c>
      <c r="G45" s="135">
        <f t="shared" si="1"/>
        <v>100</v>
      </c>
      <c r="I45" s="134"/>
    </row>
    <row r="46" spans="1:7" ht="78" customHeight="1">
      <c r="A46" s="172" t="s">
        <v>113</v>
      </c>
      <c r="B46" s="173" t="s">
        <v>141</v>
      </c>
      <c r="C46" s="85">
        <v>85.2</v>
      </c>
      <c r="D46" s="129">
        <v>42.6</v>
      </c>
      <c r="E46" s="129">
        <v>42.6</v>
      </c>
      <c r="F46" s="123">
        <f>E46/D46*100</f>
        <v>100</v>
      </c>
      <c r="G46" s="123">
        <f t="shared" si="1"/>
        <v>50</v>
      </c>
    </row>
    <row r="47" spans="1:11" ht="26.25" thickBot="1">
      <c r="A47" s="187" t="s">
        <v>119</v>
      </c>
      <c r="B47" s="188" t="s">
        <v>120</v>
      </c>
      <c r="C47" s="189">
        <v>3.9</v>
      </c>
      <c r="D47" s="130">
        <v>18</v>
      </c>
      <c r="E47" s="130">
        <v>3.9</v>
      </c>
      <c r="F47" s="135">
        <f>E47/D47*100</f>
        <v>21.666666666666668</v>
      </c>
      <c r="G47" s="135">
        <f>E47/C47*100</f>
        <v>100</v>
      </c>
      <c r="K47" s="134"/>
    </row>
    <row r="48" spans="1:13" ht="18.75" customHeight="1" thickBot="1">
      <c r="A48" s="190"/>
      <c r="B48" s="146" t="s">
        <v>31</v>
      </c>
      <c r="C48" s="191">
        <f>C10+C40</f>
        <v>35537.67</v>
      </c>
      <c r="D48" s="192" t="e">
        <f>D10+D40</f>
        <v>#REF!</v>
      </c>
      <c r="E48" s="193">
        <f>E10+E40</f>
        <v>20208.63</v>
      </c>
      <c r="F48" s="194" t="e">
        <f>E48/D48*100</f>
        <v>#REF!</v>
      </c>
      <c r="G48" s="194">
        <f>E48/C48*100</f>
        <v>56.865376936642164</v>
      </c>
      <c r="I48" s="134"/>
      <c r="J48" s="134"/>
      <c r="K48" s="134"/>
      <c r="L48" s="134"/>
      <c r="M48" s="134"/>
    </row>
    <row r="49" spans="1:11" ht="20.25" customHeight="1">
      <c r="A49" s="195"/>
      <c r="B49" s="196"/>
      <c r="C49" s="197"/>
      <c r="K49" s="134"/>
    </row>
    <row r="50" spans="1:3" ht="12.75" hidden="1">
      <c r="A50" s="196" t="s">
        <v>43</v>
      </c>
      <c r="B50" s="195" t="s">
        <v>44</v>
      </c>
      <c r="C50" s="197"/>
    </row>
    <row r="51" spans="1:3" ht="12.75">
      <c r="A51" s="132" t="s">
        <v>149</v>
      </c>
      <c r="B51" s="196"/>
      <c r="C51" s="197"/>
    </row>
    <row r="52" spans="1:3" ht="12.75">
      <c r="A52" s="198" t="s">
        <v>132</v>
      </c>
      <c r="B52" s="196"/>
      <c r="C52" s="197"/>
    </row>
    <row r="53" spans="1:3" ht="12.75">
      <c r="A53" s="196"/>
      <c r="B53" s="196"/>
      <c r="C53" s="197"/>
    </row>
    <row r="54" spans="1:3" ht="12.75">
      <c r="A54" s="196"/>
      <c r="B54" s="196"/>
      <c r="C54" s="197"/>
    </row>
    <row r="55" spans="1:3" ht="12.75">
      <c r="A55" s="196"/>
      <c r="B55" s="196"/>
      <c r="C55" s="197"/>
    </row>
    <row r="56" spans="1:3" ht="12.75">
      <c r="A56" s="196"/>
      <c r="B56" s="196"/>
      <c r="C56" s="197"/>
    </row>
    <row r="57" spans="1:3" ht="12.75">
      <c r="A57" s="196"/>
      <c r="B57" s="196"/>
      <c r="C57" s="197"/>
    </row>
    <row r="58" spans="1:3" ht="12.75">
      <c r="A58" s="196"/>
      <c r="B58" s="196"/>
      <c r="C58" s="197"/>
    </row>
    <row r="59" spans="1:3" ht="12.75">
      <c r="A59" s="196"/>
      <c r="B59" s="196"/>
      <c r="C59" s="197"/>
    </row>
    <row r="60" spans="1:3" ht="12.75">
      <c r="A60" s="196"/>
      <c r="B60" s="196"/>
      <c r="C60" s="197"/>
    </row>
  </sheetData>
  <mergeCells count="5">
    <mergeCell ref="B1:G1"/>
    <mergeCell ref="A8:D8"/>
    <mergeCell ref="A7:E7"/>
    <mergeCell ref="B3:G3"/>
    <mergeCell ref="B4:G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2010-08-30T12:30:51Z</cp:lastPrinted>
  <dcterms:created xsi:type="dcterms:W3CDTF">1996-10-08T23:32:33Z</dcterms:created>
  <dcterms:modified xsi:type="dcterms:W3CDTF">2010-09-28T10:21:11Z</dcterms:modified>
  <cp:category/>
  <cp:version/>
  <cp:contentType/>
  <cp:contentStatus/>
</cp:coreProperties>
</file>