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6" activeTab="6"/>
  </bookViews>
  <sheets>
    <sheet name="01.01.09" sheetId="1" r:id="rId1"/>
    <sheet name="01.01.09 к году" sheetId="2" r:id="rId2"/>
    <sheet name="01.02.09 " sheetId="3" r:id="rId3"/>
    <sheet name="01.03.09 " sheetId="4" r:id="rId4"/>
    <sheet name="01.04.09." sheetId="5" r:id="rId5"/>
    <sheet name="01.05.09." sheetId="6" r:id="rId6"/>
    <sheet name="01.01.10" sheetId="7" r:id="rId7"/>
    <sheet name="Лист1" sheetId="8" r:id="rId8"/>
    <sheet name="Лист1 (2)" sheetId="9" r:id="rId9"/>
  </sheets>
  <definedNames/>
  <calcPr fullCalcOnLoad="1"/>
</workbook>
</file>

<file path=xl/sharedStrings.xml><?xml version="1.0" encoding="utf-8"?>
<sst xmlns="http://schemas.openxmlformats.org/spreadsheetml/2006/main" count="645" uniqueCount="171">
  <si>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</si>
  <si>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</si>
  <si>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</si>
  <si>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</si>
  <si>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</si>
  <si>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</si>
  <si>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</si>
  <si>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</si>
  <si>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</si>
  <si>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</si>
  <si>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</si>
  <si>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</si>
  <si>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</si>
  <si>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</si>
  <si>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</si>
  <si>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</si>
  <si>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</si>
  <si>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</si>
  <si>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</si>
  <si>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</si>
  <si>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</si>
  <si>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</si>
  <si>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</si>
  <si>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</si>
  <si>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</si>
  <si>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</si>
  <si>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</si>
  <si>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</si>
  <si>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</si>
  <si>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</si>
  <si>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</si>
  <si>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</si>
  <si>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</si>
  <si>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</si>
  <si>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</si>
  <si>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</si>
  <si>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</si>
  <si>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</si>
  <si>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</si>
  <si>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</si>
  <si>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</si>
  <si>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</si>
  <si>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</si>
  <si>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</si>
  <si>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</si>
  <si>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</si>
  <si>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</si>
  <si>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</si>
  <si>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</si>
  <si>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</si>
  <si>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</si>
  <si>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</si>
  <si>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</si>
  <si>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</si>
  <si>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</si>
  <si>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</si>
  <si>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</si>
  <si>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</si>
  <si>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</si>
  <si>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</si>
  <si>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</si>
  <si>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</si>
  <si>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</si>
  <si>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</si>
  <si>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</si>
  <si>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</si>
  <si>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</si>
  <si>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</si>
  <si>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</si>
  <si>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</si>
  <si>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</si>
  <si>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</si>
  <si>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</si>
  <si>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</si>
  <si>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</si>
  <si>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</si>
  <si>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пожерт</t>
  </si>
  <si>
    <t>дети 2-3кв.</t>
  </si>
  <si>
    <t>втч 2-кв. 210,00</t>
  </si>
  <si>
    <t>в тч. 2-кв. 200,60 3-кв 200,60 4-кв 200,80</t>
  </si>
  <si>
    <t>100,0 3-кв</t>
  </si>
  <si>
    <t>100,0  3-кв.</t>
  </si>
  <si>
    <t>600,0  3-кв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</si>
  <si>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</si>
  <si>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</si>
  <si>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</si>
  <si>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>3-кв.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</si>
  <si>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</si>
  <si>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</si>
  <si>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</si>
  <si>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</si>
  <si>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Опл. Учебы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</si>
  <si>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</si>
  <si>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</si>
  <si>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</si>
  <si>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</si>
  <si>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</si>
  <si>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</si>
  <si>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</si>
  <si>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</si>
  <si>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</si>
  <si>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</si>
  <si>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Уточ. годовой план на 2009 год.</t>
  </si>
  <si>
    <t>Исполнение на 01.02. 2009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</si>
  <si>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01.02. 2009 г.</t>
    </r>
  </si>
  <si>
    <t>1 06 04000 02 0000 110</t>
  </si>
  <si>
    <t xml:space="preserve">План  на                1 кв.            2009г.  </t>
  </si>
  <si>
    <t>Транспортный налог</t>
  </si>
  <si>
    <t>1 13 03000 00 0000 000</t>
  </si>
  <si>
    <t>Прочие доходы  бюджетов поселений от  оказания платных услуг (н)</t>
  </si>
  <si>
    <t>1 13 03050 10 0501 130</t>
  </si>
  <si>
    <t>1 13 03050 10 0502 130</t>
  </si>
  <si>
    <t>Прочие доходы от оказания платных услух получателями средств бюджетов поселений и компенсации затрат бюдж. поселений (Адм)</t>
  </si>
  <si>
    <t>Прочие доходы от оказания платных услух получателями средств бюджетов поселений и компенсации затрат бюдж. поселений (Д/К)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</si>
  <si>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</si>
  <si>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</si>
  <si>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</si>
  <si>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Прочие неналоговые доходы поселений (Адм.)</t>
  </si>
  <si>
    <t>Прочие неналоговые доходы поселений (Д/К.)</t>
  </si>
  <si>
    <t>1 17 05050 10 0501 180</t>
  </si>
  <si>
    <t>1 17 05050 10 0502 180</t>
  </si>
  <si>
    <r>
      <t xml:space="preserve">Субвенции бюджетам поселений на осуществ.лениеполномочий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</si>
  <si>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2 02 03015 10 0000 151</t>
  </si>
  <si>
    <t>2 02 04014 10 0000 151</t>
  </si>
  <si>
    <r>
      <t>Иные межбюдж. трасферты бюдж. поселений из бюдж. для осущ.ч.полномочий по распоряж.</t>
    </r>
    <r>
      <rPr>
        <b/>
        <i/>
        <sz val="10"/>
        <rFont val="Times New Roman"/>
        <family val="1"/>
      </rPr>
      <t>зем. участ.</t>
    </r>
    <r>
      <rPr>
        <i/>
        <sz val="10"/>
        <rFont val="Times New Roman"/>
        <family val="1"/>
      </rPr>
      <t>, менее 3 га.до разгранич. Гос.собств.на землю,орг.мест. самоуправления входящим в состав ГМР.</t>
    </r>
  </si>
  <si>
    <t>Исполнитель:                            Лебрехт Л.В.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</si>
  <si>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01.03. 2009 г.</t>
    </r>
  </si>
  <si>
    <t>Исполнение на 01.03. 2009</t>
  </si>
  <si>
    <t>2 02 01001 10 0000 151</t>
  </si>
  <si>
    <t xml:space="preserve">                                                     Приложение №_2</t>
  </si>
  <si>
    <t xml:space="preserve">                       к решению Совета депутатов </t>
  </si>
  <si>
    <r>
      <t xml:space="preserve">                                                                                           </t>
    </r>
    <r>
      <rPr>
        <b/>
        <sz val="10"/>
        <rFont val="Times New Roman"/>
        <family val="1"/>
      </rPr>
      <t xml:space="preserve">  МО Большеколпанское   сельское    поселение</t>
    </r>
  </si>
  <si>
    <t xml:space="preserve">                                                                                                 № _____  от " ____   "  ___________   2009 г.</t>
  </si>
  <si>
    <t>Исполнение на 01.04. 2009</t>
  </si>
  <si>
    <t>% исполнения          за 1 кв.</t>
  </si>
  <si>
    <t>% исполнения           к году</t>
  </si>
  <si>
    <t xml:space="preserve">                                        к решению Совета депутатов </t>
  </si>
  <si>
    <t xml:space="preserve">                                                                               Приложение №_2</t>
  </si>
  <si>
    <r>
      <t xml:space="preserve">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МО Большеколпанское   сельское    поселение</t>
    </r>
  </si>
  <si>
    <t xml:space="preserve">                                                                                                                     № _____  от " ____   "  ___________   2009 г.</t>
  </si>
  <si>
    <r>
      <t xml:space="preserve">                   МО Большеколпанское  сельское  поселение на  </t>
    </r>
    <r>
      <rPr>
        <sz val="14"/>
        <rFont val="Times New Roman"/>
        <family val="1"/>
      </rPr>
      <t xml:space="preserve"> 01.04. 2009 г.</t>
    </r>
  </si>
  <si>
    <t xml:space="preserve">                                         Поступление доходов в бюджет  </t>
  </si>
  <si>
    <t>Прочие неналог. доходы поселений (Адм.)</t>
  </si>
  <si>
    <t>Безвозмездные поступления от других бюджетов бюджетной системы РФ, кроме бюджетов государств. Внебюдж. фондов</t>
  </si>
  <si>
    <r>
      <t xml:space="preserve">                   МО Большеколпанское  сельское  поселение на  </t>
    </r>
    <r>
      <rPr>
        <sz val="14"/>
        <rFont val="Times New Roman"/>
        <family val="1"/>
      </rPr>
      <t xml:space="preserve"> 01.05. 2009 г.</t>
    </r>
  </si>
  <si>
    <t>Исполнение на 01.05. 2009</t>
  </si>
  <si>
    <t>07.05.2009г.</t>
  </si>
  <si>
    <t>10.02.2009г.</t>
  </si>
  <si>
    <t>10.03.2009г.</t>
  </si>
  <si>
    <t>10.04.2009г.</t>
  </si>
  <si>
    <t xml:space="preserve">План  на                полугодие            2009г.  </t>
  </si>
  <si>
    <t>% исполнения  за полугодие 2009г.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</si>
  <si>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</si>
  <si>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</si>
  <si>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</si>
  <si>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</si>
  <si>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1 05 03000  01 1000 110</t>
  </si>
  <si>
    <t>Единый сельскохозяйственный налог</t>
  </si>
  <si>
    <t>1 08 04020 01 1000 110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</si>
  <si>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</si>
  <si>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</si>
  <si>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 xml:space="preserve">     Поступление доходов в бюджет  </t>
  </si>
  <si>
    <t xml:space="preserve"> Лебрехт Л.В.</t>
  </si>
  <si>
    <t>16.01.2010г.</t>
  </si>
  <si>
    <t>Государственная пошлина за совершение нотариальных действий должностными  лицами органов местного самоуправления</t>
  </si>
  <si>
    <t xml:space="preserve">                   к  решению Совета депутатов </t>
  </si>
  <si>
    <t>Исполнение   на 01.01.2010г.</t>
  </si>
  <si>
    <r>
      <t xml:space="preserve">                                                                                      </t>
    </r>
    <r>
      <rPr>
        <b/>
        <sz val="10"/>
        <rFont val="Times New Roman"/>
        <family val="1"/>
      </rPr>
      <t xml:space="preserve">  МО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Большеколпанское   сельское    поселение</t>
    </r>
  </si>
  <si>
    <t xml:space="preserve">                                                                                                                         Приложение №_2</t>
  </si>
  <si>
    <r>
      <t xml:space="preserve">                   МО Большеколпанское  сельское  поселение                                                     на 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01. 01. 2010 г</t>
    </r>
    <r>
      <rPr>
        <sz val="14"/>
        <rFont val="Times New Roman"/>
        <family val="1"/>
      </rPr>
      <t>.</t>
    </r>
  </si>
  <si>
    <t xml:space="preserve">                                                                                       № 15 от " 22" апреля   2010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</si>
</sst>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00%"/>
    <numFmt numFmtId="177" formatCode="0.0000%"/>
    <numFmt numFmtId="178" formatCode="0.0000"/>
    <numFmt numFmtId="179" formatCode="0.00000"/>
    <numFmt numFmtId="180" formatCode="0.000"/>
  </numFmts>
  <fonts count="1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1" fillId="0" borderId="4" xfId="0" applyFont="1" applyBorder="1" applyAlignment="1">
      <alignment horizontal="left" vertical="distributed"/>
    </xf>
    <xf numFmtId="0" fontId="1" fillId="0" borderId="4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distributed"/>
    </xf>
    <xf numFmtId="0" fontId="4" fillId="0" borderId="4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5" xfId="0" applyFont="1" applyBorder="1" applyAlignment="1">
      <alignment horizontal="center" vertical="distributed"/>
    </xf>
    <xf numFmtId="0" fontId="4" fillId="0" borderId="6" xfId="0" applyFont="1" applyBorder="1" applyAlignment="1">
      <alignment horizontal="left" vertical="distributed"/>
    </xf>
    <xf numFmtId="0" fontId="1" fillId="2" borderId="7" xfId="0" applyFont="1" applyFill="1" applyBorder="1" applyAlignment="1">
      <alignment horizontal="center" vertical="distributed"/>
    </xf>
    <xf numFmtId="0" fontId="3" fillId="2" borderId="8" xfId="0" applyFont="1" applyFill="1" applyBorder="1" applyAlignment="1">
      <alignment horizontal="center" vertical="distributed"/>
    </xf>
    <xf numFmtId="0" fontId="3" fillId="0" borderId="9" xfId="0" applyFont="1" applyBorder="1" applyAlignment="1">
      <alignment horizontal="center" vertical="distributed"/>
    </xf>
    <xf numFmtId="2" fontId="3" fillId="0" borderId="10" xfId="0" applyNumberFormat="1" applyFont="1" applyBorder="1" applyAlignment="1">
      <alignment horizontal="center" vertical="distributed"/>
    </xf>
    <xf numFmtId="2" fontId="1" fillId="0" borderId="10" xfId="0" applyNumberFormat="1" applyFont="1" applyBorder="1" applyAlignment="1">
      <alignment horizontal="center" vertical="distributed"/>
    </xf>
    <xf numFmtId="2" fontId="4" fillId="0" borderId="10" xfId="0" applyNumberFormat="1" applyFont="1" applyBorder="1" applyAlignment="1">
      <alignment horizontal="center" vertical="distributed"/>
    </xf>
    <xf numFmtId="2" fontId="1" fillId="0" borderId="11" xfId="0" applyNumberFormat="1" applyFont="1" applyBorder="1" applyAlignment="1">
      <alignment horizontal="center" vertical="distributed"/>
    </xf>
    <xf numFmtId="2" fontId="3" fillId="2" borderId="12" xfId="0" applyNumberFormat="1" applyFont="1" applyFill="1" applyBorder="1" applyAlignment="1">
      <alignment horizontal="center" vertical="distributed"/>
    </xf>
    <xf numFmtId="0" fontId="2" fillId="0" borderId="13" xfId="0" applyFont="1" applyBorder="1" applyAlignment="1">
      <alignment/>
    </xf>
    <xf numFmtId="0" fontId="8" fillId="0" borderId="0" xfId="0" applyFont="1" applyAlignment="1">
      <alignment/>
    </xf>
    <xf numFmtId="171" fontId="2" fillId="0" borderId="14" xfId="18" applyFont="1" applyBorder="1" applyAlignment="1">
      <alignment/>
    </xf>
    <xf numFmtId="171" fontId="2" fillId="0" borderId="13" xfId="18" applyFont="1" applyBorder="1" applyAlignment="1">
      <alignment/>
    </xf>
    <xf numFmtId="10" fontId="2" fillId="0" borderId="14" xfId="0" applyNumberFormat="1" applyFont="1" applyBorder="1" applyAlignment="1">
      <alignment/>
    </xf>
    <xf numFmtId="171" fontId="2" fillId="0" borderId="14" xfId="18" applyFont="1" applyBorder="1" applyAlignment="1">
      <alignment horizontal="center"/>
    </xf>
    <xf numFmtId="171" fontId="8" fillId="0" borderId="14" xfId="18" applyFont="1" applyBorder="1" applyAlignment="1">
      <alignment/>
    </xf>
    <xf numFmtId="171" fontId="8" fillId="0" borderId="14" xfId="0" applyNumberFormat="1" applyFont="1" applyBorder="1" applyAlignment="1">
      <alignment/>
    </xf>
    <xf numFmtId="0" fontId="3" fillId="3" borderId="15" xfId="0" applyFont="1" applyFill="1" applyBorder="1" applyAlignment="1">
      <alignment horizontal="center" vertical="distributed"/>
    </xf>
    <xf numFmtId="2" fontId="3" fillId="3" borderId="16" xfId="0" applyNumberFormat="1" applyFont="1" applyFill="1" applyBorder="1" applyAlignment="1">
      <alignment horizontal="center" vertical="distributed"/>
    </xf>
    <xf numFmtId="0" fontId="3" fillId="3" borderId="3" xfId="0" applyFont="1" applyFill="1" applyBorder="1" applyAlignment="1">
      <alignment horizontal="center" vertical="distributed"/>
    </xf>
    <xf numFmtId="0" fontId="3" fillId="3" borderId="4" xfId="0" applyFont="1" applyFill="1" applyBorder="1" applyAlignment="1">
      <alignment horizontal="center" vertical="distributed"/>
    </xf>
    <xf numFmtId="2" fontId="3" fillId="3" borderId="10" xfId="0" applyNumberFormat="1" applyFont="1" applyFill="1" applyBorder="1" applyAlignment="1">
      <alignment horizontal="center" vertical="distributed"/>
    </xf>
    <xf numFmtId="171" fontId="8" fillId="3" borderId="13" xfId="18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3" borderId="13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" borderId="13" xfId="0" applyNumberFormat="1" applyFont="1" applyFill="1" applyBorder="1" applyAlignment="1">
      <alignment/>
    </xf>
    <xf numFmtId="0" fontId="12" fillId="3" borderId="17" xfId="0" applyFont="1" applyFill="1" applyBorder="1" applyAlignment="1">
      <alignment horizontal="center" vertical="distributed"/>
    </xf>
    <xf numFmtId="0" fontId="3" fillId="4" borderId="15" xfId="0" applyFont="1" applyFill="1" applyBorder="1" applyAlignment="1">
      <alignment horizontal="center" vertical="distributed"/>
    </xf>
    <xf numFmtId="0" fontId="3" fillId="4" borderId="17" xfId="0" applyFont="1" applyFill="1" applyBorder="1" applyAlignment="1">
      <alignment horizontal="center" vertical="distributed"/>
    </xf>
    <xf numFmtId="2" fontId="3" fillId="4" borderId="16" xfId="0" applyNumberFormat="1" applyFont="1" applyFill="1" applyBorder="1" applyAlignment="1">
      <alignment horizontal="center" vertical="distributed"/>
    </xf>
    <xf numFmtId="43" fontId="8" fillId="4" borderId="18" xfId="0" applyNumberFormat="1" applyFont="1" applyFill="1" applyBorder="1" applyAlignment="1">
      <alignment/>
    </xf>
    <xf numFmtId="171" fontId="8" fillId="4" borderId="18" xfId="18" applyFont="1" applyFill="1" applyBorder="1" applyAlignment="1">
      <alignment/>
    </xf>
    <xf numFmtId="2" fontId="8" fillId="4" borderId="18" xfId="0" applyNumberFormat="1" applyFont="1" applyFill="1" applyBorder="1" applyAlignment="1">
      <alignment/>
    </xf>
    <xf numFmtId="0" fontId="3" fillId="4" borderId="3" xfId="0" applyFont="1" applyFill="1" applyBorder="1" applyAlignment="1">
      <alignment horizontal="center" vertical="distributed"/>
    </xf>
    <xf numFmtId="0" fontId="3" fillId="4" borderId="4" xfId="0" applyFont="1" applyFill="1" applyBorder="1" applyAlignment="1">
      <alignment horizontal="center" vertical="distributed"/>
    </xf>
    <xf numFmtId="2" fontId="3" fillId="4" borderId="10" xfId="0" applyNumberFormat="1" applyFont="1" applyFill="1" applyBorder="1" applyAlignment="1">
      <alignment horizontal="center" vertical="distributed"/>
    </xf>
    <xf numFmtId="43" fontId="8" fillId="3" borderId="13" xfId="0" applyNumberFormat="1" applyFont="1" applyFill="1" applyBorder="1" applyAlignment="1">
      <alignment/>
    </xf>
    <xf numFmtId="2" fontId="2" fillId="0" borderId="14" xfId="18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2" borderId="1" xfId="0" applyFont="1" applyFill="1" applyBorder="1" applyAlignment="1">
      <alignment horizontal="center" vertical="distributed"/>
    </xf>
    <xf numFmtId="0" fontId="3" fillId="2" borderId="2" xfId="0" applyFont="1" applyFill="1" applyBorder="1" applyAlignment="1">
      <alignment horizontal="center" vertical="distributed"/>
    </xf>
    <xf numFmtId="2" fontId="3" fillId="2" borderId="9" xfId="0" applyNumberFormat="1" applyFont="1" applyFill="1" applyBorder="1" applyAlignment="1">
      <alignment horizontal="center" vertical="distributed"/>
    </xf>
    <xf numFmtId="0" fontId="3" fillId="0" borderId="0" xfId="0" applyFont="1" applyAlignment="1">
      <alignment vertical="distributed"/>
    </xf>
    <xf numFmtId="0" fontId="1" fillId="0" borderId="0" xfId="0" applyFont="1" applyAlignment="1">
      <alignment vertical="distributed"/>
    </xf>
    <xf numFmtId="0" fontId="3" fillId="3" borderId="4" xfId="0" applyFont="1" applyFill="1" applyBorder="1" applyAlignment="1">
      <alignment horizontal="left" vertical="distributed"/>
    </xf>
    <xf numFmtId="49" fontId="8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1" fontId="2" fillId="0" borderId="13" xfId="18" applyFont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171" fontId="2" fillId="0" borderId="14" xfId="18" applyFont="1" applyBorder="1" applyAlignment="1">
      <alignment vertical="center"/>
    </xf>
    <xf numFmtId="171" fontId="2" fillId="0" borderId="14" xfId="18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171" fontId="8" fillId="4" borderId="13" xfId="18" applyFont="1" applyFill="1" applyBorder="1" applyAlignment="1">
      <alignment vertical="center"/>
    </xf>
    <xf numFmtId="2" fontId="8" fillId="4" borderId="13" xfId="0" applyNumberFormat="1" applyFont="1" applyFill="1" applyBorder="1" applyAlignment="1">
      <alignment vertical="center"/>
    </xf>
    <xf numFmtId="171" fontId="2" fillId="0" borderId="14" xfId="18" applyFont="1" applyBorder="1" applyAlignment="1">
      <alignment horizontal="center" vertical="center"/>
    </xf>
    <xf numFmtId="43" fontId="8" fillId="4" borderId="13" xfId="0" applyNumberFormat="1" applyFont="1" applyFill="1" applyBorder="1" applyAlignment="1">
      <alignment vertical="center"/>
    </xf>
    <xf numFmtId="43" fontId="8" fillId="2" borderId="21" xfId="0" applyNumberFormat="1" applyFont="1" applyFill="1" applyBorder="1" applyAlignment="1">
      <alignment horizontal="center" vertical="center"/>
    </xf>
    <xf numFmtId="171" fontId="8" fillId="2" borderId="21" xfId="18" applyFont="1" applyFill="1" applyBorder="1" applyAlignment="1">
      <alignment vertical="center"/>
    </xf>
    <xf numFmtId="2" fontId="8" fillId="2" borderId="21" xfId="0" applyNumberFormat="1" applyFont="1" applyFill="1" applyBorder="1" applyAlignment="1">
      <alignment vertical="center"/>
    </xf>
    <xf numFmtId="2" fontId="8" fillId="0" borderId="13" xfId="0" applyNumberFormat="1" applyFont="1" applyBorder="1" applyAlignment="1">
      <alignment vertical="center"/>
    </xf>
    <xf numFmtId="49" fontId="2" fillId="0" borderId="14" xfId="18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4" borderId="0" xfId="0" applyFont="1" applyFill="1" applyAlignment="1">
      <alignment/>
    </xf>
    <xf numFmtId="3" fontId="4" fillId="0" borderId="3" xfId="0" applyNumberFormat="1" applyFont="1" applyBorder="1" applyAlignment="1">
      <alignment horizontal="center" vertical="distributed"/>
    </xf>
    <xf numFmtId="171" fontId="8" fillId="3" borderId="13" xfId="18" applyFont="1" applyFill="1" applyBorder="1" applyAlignment="1">
      <alignment vertical="center"/>
    </xf>
    <xf numFmtId="2" fontId="8" fillId="3" borderId="13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distributed"/>
    </xf>
    <xf numFmtId="171" fontId="2" fillId="0" borderId="13" xfId="18" applyFont="1" applyFill="1" applyBorder="1" applyAlignment="1">
      <alignment vertical="center"/>
    </xf>
    <xf numFmtId="171" fontId="2" fillId="0" borderId="14" xfId="18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distributed"/>
    </xf>
    <xf numFmtId="171" fontId="8" fillId="0" borderId="13" xfId="18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distributed"/>
    </xf>
    <xf numFmtId="0" fontId="7" fillId="3" borderId="4" xfId="0" applyFont="1" applyFill="1" applyBorder="1" applyAlignment="1">
      <alignment horizontal="left" vertical="distributed"/>
    </xf>
    <xf numFmtId="0" fontId="1" fillId="3" borderId="3" xfId="0" applyFont="1" applyFill="1" applyBorder="1" applyAlignment="1">
      <alignment horizontal="center" vertical="distributed"/>
    </xf>
    <xf numFmtId="171" fontId="8" fillId="3" borderId="14" xfId="18" applyFont="1" applyFill="1" applyBorder="1" applyAlignment="1">
      <alignment vertical="center"/>
    </xf>
    <xf numFmtId="2" fontId="8" fillId="3" borderId="14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10" fontId="8" fillId="3" borderId="13" xfId="0" applyNumberFormat="1" applyFont="1" applyFill="1" applyBorder="1" applyAlignment="1">
      <alignment vertical="center"/>
    </xf>
    <xf numFmtId="171" fontId="2" fillId="0" borderId="14" xfId="18" applyFont="1" applyFill="1" applyBorder="1" applyAlignment="1">
      <alignment/>
    </xf>
    <xf numFmtId="2" fontId="2" fillId="0" borderId="13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distributed"/>
    </xf>
    <xf numFmtId="2" fontId="8" fillId="3" borderId="3" xfId="0" applyNumberFormat="1" applyFont="1" applyFill="1" applyBorder="1" applyAlignment="1">
      <alignment/>
    </xf>
    <xf numFmtId="0" fontId="3" fillId="3" borderId="10" xfId="0" applyFont="1" applyFill="1" applyBorder="1" applyAlignment="1">
      <alignment horizontal="left" vertical="distributed"/>
    </xf>
    <xf numFmtId="2" fontId="3" fillId="3" borderId="22" xfId="0" applyNumberFormat="1" applyFont="1" applyFill="1" applyBorder="1" applyAlignment="1">
      <alignment horizontal="center" vertical="distributed"/>
    </xf>
    <xf numFmtId="2" fontId="8" fillId="3" borderId="23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vertical="distributed"/>
    </xf>
    <xf numFmtId="0" fontId="3" fillId="0" borderId="4" xfId="0" applyFont="1" applyFill="1" applyBorder="1" applyAlignment="1">
      <alignment horizontal="left" vertical="distributed"/>
    </xf>
    <xf numFmtId="2" fontId="3" fillId="0" borderId="16" xfId="0" applyNumberFormat="1" applyFont="1" applyFill="1" applyBorder="1" applyAlignment="1">
      <alignment horizontal="center" vertical="distributed"/>
    </xf>
    <xf numFmtId="2" fontId="8" fillId="0" borderId="14" xfId="0" applyNumberFormat="1" applyFont="1" applyFill="1" applyBorder="1" applyAlignment="1">
      <alignment vertical="center"/>
    </xf>
    <xf numFmtId="2" fontId="8" fillId="0" borderId="14" xfId="18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/>
    </xf>
    <xf numFmtId="2" fontId="8" fillId="3" borderId="24" xfId="18" applyNumberFormat="1" applyFont="1" applyFill="1" applyBorder="1" applyAlignment="1">
      <alignment/>
    </xf>
    <xf numFmtId="2" fontId="8" fillId="3" borderId="13" xfId="18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1" fillId="0" borderId="22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vertical="center"/>
    </xf>
    <xf numFmtId="2" fontId="3" fillId="3" borderId="2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distributed"/>
    </xf>
    <xf numFmtId="0" fontId="1" fillId="0" borderId="4" xfId="0" applyFont="1" applyFill="1" applyBorder="1" applyAlignment="1">
      <alignment horizontal="left" vertical="distributed"/>
    </xf>
    <xf numFmtId="2" fontId="1" fillId="0" borderId="22" xfId="0" applyNumberFormat="1" applyFont="1" applyFill="1" applyBorder="1" applyAlignment="1">
      <alignment horizontal="center" vertical="distributed"/>
    </xf>
    <xf numFmtId="2" fontId="2" fillId="0" borderId="18" xfId="0" applyNumberFormat="1" applyFont="1" applyFill="1" applyBorder="1" applyAlignment="1">
      <alignment/>
    </xf>
    <xf numFmtId="2" fontId="2" fillId="0" borderId="14" xfId="18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10" fontId="2" fillId="0" borderId="13" xfId="0" applyNumberFormat="1" applyFont="1" applyBorder="1" applyAlignment="1">
      <alignment/>
    </xf>
    <xf numFmtId="10" fontId="2" fillId="3" borderId="13" xfId="0" applyNumberFormat="1" applyFont="1" applyFill="1" applyBorder="1" applyAlignment="1">
      <alignment vertical="center"/>
    </xf>
    <xf numFmtId="171" fontId="8" fillId="0" borderId="14" xfId="0" applyNumberFormat="1" applyFont="1" applyBorder="1" applyAlignment="1">
      <alignment horizontal="left"/>
    </xf>
    <xf numFmtId="171" fontId="2" fillId="0" borderId="13" xfId="18" applyFont="1" applyBorder="1" applyAlignment="1">
      <alignment horizontal="left"/>
    </xf>
    <xf numFmtId="171" fontId="8" fillId="0" borderId="14" xfId="18" applyFont="1" applyBorder="1" applyAlignment="1">
      <alignment horizontal="left"/>
    </xf>
    <xf numFmtId="171" fontId="2" fillId="0" borderId="14" xfId="18" applyFont="1" applyBorder="1" applyAlignment="1">
      <alignment horizontal="left"/>
    </xf>
    <xf numFmtId="43" fontId="8" fillId="2" borderId="20" xfId="0" applyNumberFormat="1" applyFont="1" applyFill="1" applyBorder="1" applyAlignment="1">
      <alignment horizontal="center" vertical="center"/>
    </xf>
    <xf numFmtId="171" fontId="8" fillId="2" borderId="20" xfId="18" applyFont="1" applyFill="1" applyBorder="1" applyAlignment="1">
      <alignment vertical="center"/>
    </xf>
    <xf numFmtId="2" fontId="8" fillId="2" borderId="20" xfId="0" applyNumberFormat="1" applyFont="1" applyFill="1" applyBorder="1" applyAlignment="1">
      <alignment vertical="center"/>
    </xf>
    <xf numFmtId="2" fontId="2" fillId="0" borderId="13" xfId="18" applyNumberFormat="1" applyFont="1" applyBorder="1" applyAlignment="1">
      <alignment vertical="center"/>
    </xf>
    <xf numFmtId="2" fontId="2" fillId="0" borderId="14" xfId="18" applyNumberFormat="1" applyFont="1" applyBorder="1" applyAlignment="1">
      <alignment vertical="center"/>
    </xf>
    <xf numFmtId="2" fontId="2" fillId="0" borderId="14" xfId="18" applyNumberFormat="1" applyFont="1" applyFill="1" applyBorder="1" applyAlignment="1">
      <alignment vertical="center"/>
    </xf>
    <xf numFmtId="2" fontId="2" fillId="0" borderId="13" xfId="18" applyNumberFormat="1" applyFont="1" applyFill="1" applyBorder="1" applyAlignment="1">
      <alignment vertical="center"/>
    </xf>
    <xf numFmtId="2" fontId="8" fillId="3" borderId="13" xfId="18" applyNumberFormat="1" applyFont="1" applyFill="1" applyBorder="1" applyAlignment="1">
      <alignment vertical="center"/>
    </xf>
    <xf numFmtId="2" fontId="2" fillId="0" borderId="14" xfId="18" applyNumberFormat="1" applyFont="1" applyBorder="1" applyAlignment="1">
      <alignment horizontal="center"/>
    </xf>
    <xf numFmtId="2" fontId="2" fillId="0" borderId="13" xfId="18" applyNumberFormat="1" applyFont="1" applyBorder="1" applyAlignment="1">
      <alignment horizontal="center"/>
    </xf>
    <xf numFmtId="2" fontId="8" fillId="3" borderId="13" xfId="18" applyNumberFormat="1" applyFont="1" applyFill="1" applyBorder="1" applyAlignment="1">
      <alignment horizontal="center" vertical="center"/>
    </xf>
    <xf numFmtId="2" fontId="8" fillId="3" borderId="24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8" fillId="3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4" borderId="13" xfId="18" applyNumberFormat="1" applyFont="1" applyFill="1" applyBorder="1" applyAlignment="1">
      <alignment vertical="center"/>
    </xf>
    <xf numFmtId="2" fontId="8" fillId="3" borderId="14" xfId="18" applyNumberFormat="1" applyFont="1" applyFill="1" applyBorder="1" applyAlignment="1">
      <alignment vertical="center"/>
    </xf>
    <xf numFmtId="2" fontId="2" fillId="0" borderId="24" xfId="18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right" vertical="center" wrapText="1"/>
    </xf>
    <xf numFmtId="0" fontId="9" fillId="0" borderId="20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171" fontId="8" fillId="4" borderId="18" xfId="18" applyFont="1" applyFill="1" applyBorder="1" applyAlignment="1">
      <alignment horizontal="right"/>
    </xf>
    <xf numFmtId="2" fontId="8" fillId="4" borderId="18" xfId="0" applyNumberFormat="1" applyFont="1" applyFill="1" applyBorder="1" applyAlignment="1">
      <alignment horizontal="right"/>
    </xf>
    <xf numFmtId="171" fontId="8" fillId="3" borderId="13" xfId="18" applyFont="1" applyFill="1" applyBorder="1" applyAlignment="1">
      <alignment horizontal="right"/>
    </xf>
    <xf numFmtId="2" fontId="8" fillId="3" borderId="13" xfId="0" applyNumberFormat="1" applyFont="1" applyFill="1" applyBorder="1" applyAlignment="1">
      <alignment horizontal="right"/>
    </xf>
    <xf numFmtId="171" fontId="8" fillId="0" borderId="14" xfId="0" applyNumberFormat="1" applyFont="1" applyBorder="1" applyAlignment="1">
      <alignment horizontal="right"/>
    </xf>
    <xf numFmtId="171" fontId="8" fillId="0" borderId="14" xfId="18" applyFont="1" applyBorder="1" applyAlignment="1">
      <alignment horizontal="right"/>
    </xf>
    <xf numFmtId="2" fontId="8" fillId="0" borderId="14" xfId="0" applyNumberFormat="1" applyFont="1" applyBorder="1" applyAlignment="1">
      <alignment horizontal="right"/>
    </xf>
    <xf numFmtId="171" fontId="2" fillId="0" borderId="13" xfId="18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171" fontId="2" fillId="0" borderId="14" xfId="18" applyFont="1" applyBorder="1" applyAlignment="1">
      <alignment horizontal="right"/>
    </xf>
    <xf numFmtId="171" fontId="2" fillId="0" borderId="14" xfId="18" applyFont="1" applyFill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171" fontId="8" fillId="3" borderId="13" xfId="18" applyFont="1" applyFill="1" applyBorder="1" applyAlignment="1">
      <alignment horizontal="right" vertical="center"/>
    </xf>
    <xf numFmtId="2" fontId="8" fillId="3" borderId="13" xfId="0" applyNumberFormat="1" applyFont="1" applyFill="1" applyBorder="1" applyAlignment="1">
      <alignment horizontal="right" vertical="center"/>
    </xf>
    <xf numFmtId="171" fontId="2" fillId="0" borderId="13" xfId="18" applyFont="1" applyBorder="1" applyAlignment="1">
      <alignment horizontal="right" vertical="center"/>
    </xf>
    <xf numFmtId="2" fontId="2" fillId="0" borderId="13" xfId="18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171" fontId="2" fillId="0" borderId="14" xfId="18" applyFont="1" applyBorder="1" applyAlignment="1">
      <alignment horizontal="right" vertical="center"/>
    </xf>
    <xf numFmtId="2" fontId="2" fillId="0" borderId="14" xfId="18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2" fontId="2" fillId="0" borderId="13" xfId="0" applyNumberFormat="1" applyFont="1" applyFill="1" applyBorder="1" applyAlignment="1">
      <alignment horizontal="right" vertical="center"/>
    </xf>
    <xf numFmtId="2" fontId="8" fillId="3" borderId="13" xfId="18" applyNumberFormat="1" applyFont="1" applyFill="1" applyBorder="1" applyAlignment="1">
      <alignment horizontal="right" vertical="center"/>
    </xf>
    <xf numFmtId="10" fontId="2" fillId="0" borderId="14" xfId="0" applyNumberFormat="1" applyFont="1" applyBorder="1" applyAlignment="1">
      <alignment horizontal="right" vertical="center"/>
    </xf>
    <xf numFmtId="2" fontId="2" fillId="0" borderId="24" xfId="0" applyNumberFormat="1" applyFont="1" applyBorder="1" applyAlignment="1">
      <alignment horizontal="right" vertical="center"/>
    </xf>
    <xf numFmtId="2" fontId="2" fillId="0" borderId="24" xfId="18" applyNumberFormat="1" applyFont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/>
    </xf>
    <xf numFmtId="2" fontId="2" fillId="0" borderId="14" xfId="18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right"/>
    </xf>
    <xf numFmtId="2" fontId="8" fillId="3" borderId="24" xfId="0" applyNumberFormat="1" applyFont="1" applyFill="1" applyBorder="1" applyAlignment="1">
      <alignment horizontal="right" vertical="center"/>
    </xf>
    <xf numFmtId="2" fontId="8" fillId="0" borderId="14" xfId="0" applyNumberFormat="1" applyFont="1" applyFill="1" applyBorder="1" applyAlignment="1">
      <alignment horizontal="right" vertical="center"/>
    </xf>
    <xf numFmtId="2" fontId="8" fillId="0" borderId="14" xfId="18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10" fontId="2" fillId="3" borderId="13" xfId="0" applyNumberFormat="1" applyFont="1" applyFill="1" applyBorder="1" applyAlignment="1">
      <alignment horizontal="right" vertical="center"/>
    </xf>
    <xf numFmtId="2" fontId="2" fillId="0" borderId="14" xfId="18" applyNumberFormat="1" applyFont="1" applyBorder="1" applyAlignment="1">
      <alignment horizontal="right"/>
    </xf>
    <xf numFmtId="10" fontId="2" fillId="0" borderId="14" xfId="0" applyNumberFormat="1" applyFont="1" applyBorder="1" applyAlignment="1">
      <alignment horizontal="right"/>
    </xf>
    <xf numFmtId="2" fontId="2" fillId="0" borderId="13" xfId="18" applyNumberFormat="1" applyFont="1" applyBorder="1" applyAlignment="1">
      <alignment horizontal="right"/>
    </xf>
    <xf numFmtId="10" fontId="2" fillId="0" borderId="13" xfId="0" applyNumberFormat="1" applyFont="1" applyBorder="1" applyAlignment="1">
      <alignment horizontal="right"/>
    </xf>
    <xf numFmtId="2" fontId="8" fillId="4" borderId="13" xfId="18" applyNumberFormat="1" applyFont="1" applyFill="1" applyBorder="1" applyAlignment="1">
      <alignment horizontal="right" vertical="center"/>
    </xf>
    <xf numFmtId="2" fontId="8" fillId="4" borderId="13" xfId="0" applyNumberFormat="1" applyFont="1" applyFill="1" applyBorder="1" applyAlignment="1">
      <alignment horizontal="right" vertical="center"/>
    </xf>
    <xf numFmtId="2" fontId="8" fillId="3" borderId="14" xfId="18" applyNumberFormat="1" applyFont="1" applyFill="1" applyBorder="1" applyAlignment="1">
      <alignment horizontal="right" vertical="center"/>
    </xf>
    <xf numFmtId="2" fontId="8" fillId="3" borderId="14" xfId="0" applyNumberFormat="1" applyFont="1" applyFill="1" applyBorder="1" applyAlignment="1">
      <alignment horizontal="right" vertical="center"/>
    </xf>
    <xf numFmtId="2" fontId="2" fillId="0" borderId="13" xfId="18" applyNumberFormat="1" applyFont="1" applyFill="1" applyBorder="1" applyAlignment="1">
      <alignment horizontal="right" vertical="center"/>
    </xf>
    <xf numFmtId="2" fontId="2" fillId="0" borderId="14" xfId="18" applyNumberFormat="1" applyFont="1" applyFill="1" applyBorder="1" applyAlignment="1">
      <alignment horizontal="right" vertical="center"/>
    </xf>
    <xf numFmtId="0" fontId="8" fillId="3" borderId="13" xfId="0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horizontal="left" vertical="distributed"/>
    </xf>
    <xf numFmtId="2" fontId="2" fillId="0" borderId="13" xfId="0" applyNumberFormat="1" applyFont="1" applyFill="1" applyBorder="1" applyAlignment="1">
      <alignment horizontal="right"/>
    </xf>
    <xf numFmtId="2" fontId="4" fillId="0" borderId="11" xfId="0" applyNumberFormat="1" applyFont="1" applyBorder="1" applyAlignment="1">
      <alignment horizontal="center" vertical="distributed"/>
    </xf>
    <xf numFmtId="49" fontId="2" fillId="3" borderId="13" xfId="0" applyNumberFormat="1" applyFont="1" applyFill="1" applyBorder="1" applyAlignment="1">
      <alignment horizontal="right" vertical="center"/>
    </xf>
    <xf numFmtId="171" fontId="2" fillId="0" borderId="18" xfId="18" applyFont="1" applyBorder="1" applyAlignment="1">
      <alignment horizontal="right"/>
    </xf>
    <xf numFmtId="171" fontId="8" fillId="0" borderId="13" xfId="18" applyFont="1" applyBorder="1" applyAlignment="1">
      <alignment horizontal="right"/>
    </xf>
    <xf numFmtId="2" fontId="8" fillId="0" borderId="13" xfId="0" applyNumberFormat="1" applyFont="1" applyBorder="1" applyAlignment="1">
      <alignment horizontal="right"/>
    </xf>
    <xf numFmtId="0" fontId="2" fillId="0" borderId="0" xfId="0" applyFont="1" applyFill="1" applyAlignment="1">
      <alignment horizontal="left" vertical="distributed"/>
    </xf>
    <xf numFmtId="171" fontId="2" fillId="0" borderId="13" xfId="18" applyFont="1" applyFill="1" applyBorder="1" applyAlignment="1">
      <alignment horizontal="right"/>
    </xf>
    <xf numFmtId="171" fontId="2" fillId="3" borderId="13" xfId="18" applyFont="1" applyFill="1" applyBorder="1" applyAlignment="1">
      <alignment horizontal="right" vertical="center"/>
    </xf>
    <xf numFmtId="2" fontId="2" fillId="0" borderId="0" xfId="0" applyNumberFormat="1" applyFont="1" applyFill="1" applyAlignment="1">
      <alignment/>
    </xf>
    <xf numFmtId="0" fontId="1" fillId="0" borderId="4" xfId="0" applyFont="1" applyBorder="1" applyAlignment="1">
      <alignment horizontal="left" vertical="justify" wrapText="1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5" fillId="0" borderId="25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0" fillId="0" borderId="25" xfId="0" applyBorder="1" applyAlignment="1">
      <alignment/>
    </xf>
    <xf numFmtId="0" fontId="15" fillId="0" borderId="0" xfId="0" applyFont="1" applyAlignment="1">
      <alignment horizontal="center" vertical="distributed"/>
    </xf>
    <xf numFmtId="0" fontId="16" fillId="0" borderId="0" xfId="0" applyFont="1" applyAlignment="1">
      <alignment/>
    </xf>
    <xf numFmtId="0" fontId="0" fillId="0" borderId="0" xfId="0" applyAlignment="1">
      <alignment vertical="distributed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10">
      <selection activeCell="J37" sqref="J37"/>
    </sheetView>
  </sheetViews>
  <sheetFormatPr defaultColWidth="9.140625" defaultRowHeight="12.75"/>
  <cols>
    <col min="1" max="1" width="22.57421875" style="2" customWidth="1"/>
    <col min="2" max="2" width="39.57421875" style="2" customWidth="1"/>
    <col min="3" max="3" width="9.7109375" style="2" customWidth="1"/>
    <col min="4" max="4" width="12.00390625" style="2" bestFit="1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7" t="s">
        <v>0</v>
      </c>
      <c r="C1" s="217"/>
      <c r="F1" s="217"/>
      <c r="G1" s="217"/>
    </row>
    <row r="2" spans="1:8" ht="12.75" customHeight="1">
      <c r="A2" s="65"/>
      <c r="B2" s="65"/>
      <c r="C2" s="221" t="s">
        <v>36</v>
      </c>
      <c r="D2" s="221"/>
      <c r="E2" s="221"/>
      <c r="F2" s="218"/>
      <c r="G2" s="218"/>
      <c r="H2" s="218"/>
    </row>
    <row r="3" spans="1:5" ht="12.75">
      <c r="A3" s="15"/>
      <c r="B3" s="222" t="s">
        <v>73</v>
      </c>
      <c r="C3" s="222"/>
      <c r="D3" s="222"/>
      <c r="E3" s="222"/>
    </row>
    <row r="4" spans="1:5" ht="12.75">
      <c r="A4" s="1"/>
      <c r="B4" s="222" t="s">
        <v>74</v>
      </c>
      <c r="C4" s="222"/>
      <c r="D4" s="222"/>
      <c r="E4" s="222"/>
    </row>
    <row r="5" ht="9" customHeight="1"/>
    <row r="6" ht="12.75" customHeight="1" hidden="1"/>
    <row r="7" spans="1:3" ht="15.75">
      <c r="A7" s="220" t="s">
        <v>37</v>
      </c>
      <c r="B7" s="220"/>
      <c r="C7" s="220"/>
    </row>
    <row r="8" spans="1:5" ht="24" customHeight="1" thickBot="1">
      <c r="A8" s="219" t="s">
        <v>95</v>
      </c>
      <c r="B8" s="219"/>
      <c r="C8" s="219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7" t="s">
        <v>87</v>
      </c>
      <c r="E9" s="68" t="s">
        <v>96</v>
      </c>
      <c r="F9" s="69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12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5">
        <v>4970.05</v>
      </c>
      <c r="F16" s="41">
        <f t="shared" si="0"/>
        <v>108.80144483362521</v>
      </c>
      <c r="I16" s="45">
        <v>400</v>
      </c>
      <c r="J16" s="2" t="s">
        <v>78</v>
      </c>
      <c r="L16" s="2" t="s">
        <v>82</v>
      </c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7">
        <f>D18+D19+D20+D21</f>
        <v>2206</v>
      </c>
      <c r="E17" s="87">
        <f>E18+E19+E20+E21</f>
        <v>2734.69</v>
      </c>
      <c r="F17" s="88">
        <f t="shared" si="0"/>
        <v>123.96600181323663</v>
      </c>
    </row>
    <row r="18" spans="1:10" ht="60" customHeight="1">
      <c r="A18" s="7" t="s">
        <v>69</v>
      </c>
      <c r="B18" s="8" t="s">
        <v>56</v>
      </c>
      <c r="C18" s="23">
        <v>1829</v>
      </c>
      <c r="D18" s="70">
        <v>1829</v>
      </c>
      <c r="E18" s="70">
        <v>2325.18</v>
      </c>
      <c r="F18" s="71">
        <f>E18/C18*100</f>
        <v>127.1284855112083</v>
      </c>
      <c r="I18" s="45">
        <v>500</v>
      </c>
      <c r="J18" s="2" t="s">
        <v>81</v>
      </c>
    </row>
    <row r="19" spans="1:10" ht="63.75">
      <c r="A19" s="10" t="s">
        <v>42</v>
      </c>
      <c r="B19" s="12" t="s">
        <v>34</v>
      </c>
      <c r="C19" s="23">
        <v>305</v>
      </c>
      <c r="D19" s="72">
        <v>305</v>
      </c>
      <c r="E19" s="73">
        <v>338.23</v>
      </c>
      <c r="F19" s="74">
        <f>E19/D19*100</f>
        <v>110.89508196721312</v>
      </c>
      <c r="J19" s="2" t="s">
        <v>80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88</v>
      </c>
      <c r="B21" s="8" t="s">
        <v>89</v>
      </c>
      <c r="C21" s="107">
        <v>72</v>
      </c>
      <c r="D21" s="106">
        <v>72</v>
      </c>
      <c r="E21" s="70">
        <v>71.28</v>
      </c>
      <c r="F21" s="71">
        <f>E21/D21*100</f>
        <v>99</v>
      </c>
    </row>
    <row r="22" spans="1:6" ht="26.25" customHeight="1">
      <c r="A22" s="37" t="s">
        <v>57</v>
      </c>
      <c r="B22" s="38" t="s">
        <v>72</v>
      </c>
      <c r="C22" s="103">
        <f>C25</f>
        <v>987.2</v>
      </c>
      <c r="D22" s="88">
        <f>D25</f>
        <v>987.2</v>
      </c>
      <c r="E22" s="87">
        <f>E25</f>
        <v>987.2</v>
      </c>
      <c r="F22" s="104"/>
    </row>
    <row r="23" spans="1:6" ht="89.25" customHeight="1" hidden="1">
      <c r="A23" s="5" t="s">
        <v>17</v>
      </c>
      <c r="B23" s="6" t="s">
        <v>18</v>
      </c>
      <c r="C23" s="99">
        <f>SUM(C24)</f>
        <v>0</v>
      </c>
      <c r="D23" s="100"/>
      <c r="E23" s="72"/>
      <c r="F23" s="101"/>
    </row>
    <row r="24" spans="1:6" ht="153" customHeight="1" hidden="1">
      <c r="A24" s="7" t="s">
        <v>19</v>
      </c>
      <c r="B24" s="8" t="s">
        <v>20</v>
      </c>
      <c r="C24" s="102">
        <v>0</v>
      </c>
      <c r="D24" s="100"/>
      <c r="E24" s="72"/>
      <c r="F24" s="101"/>
    </row>
    <row r="25" spans="1:6" ht="50.25" customHeight="1">
      <c r="A25" s="7" t="s">
        <v>93</v>
      </c>
      <c r="B25" s="8" t="s">
        <v>94</v>
      </c>
      <c r="C25" s="102">
        <v>987.2</v>
      </c>
      <c r="D25" s="74">
        <v>987.2</v>
      </c>
      <c r="E25" s="72">
        <v>987.2</v>
      </c>
      <c r="F25" s="74">
        <f>E25/D25*100</f>
        <v>100</v>
      </c>
    </row>
    <row r="26" spans="1:6" ht="12.75">
      <c r="A26" s="37" t="s">
        <v>97</v>
      </c>
      <c r="B26" s="66" t="s">
        <v>59</v>
      </c>
      <c r="C26" s="110">
        <v>2520</v>
      </c>
      <c r="D26" s="44">
        <v>2520</v>
      </c>
      <c r="E26" s="118">
        <v>3820.73</v>
      </c>
      <c r="F26" s="111">
        <f>E26/D26*100</f>
        <v>151.61626984126983</v>
      </c>
    </row>
    <row r="27" spans="1:6" ht="23.25" customHeight="1">
      <c r="A27" s="37" t="s">
        <v>99</v>
      </c>
      <c r="B27" s="109" t="s">
        <v>100</v>
      </c>
      <c r="C27" s="39"/>
      <c r="D27" s="44"/>
      <c r="E27" s="119">
        <f>E28</f>
        <v>40</v>
      </c>
      <c r="F27" s="108"/>
    </row>
    <row r="28" spans="1:6" ht="25.5">
      <c r="A28" s="112" t="s">
        <v>98</v>
      </c>
      <c r="B28" s="113" t="s">
        <v>20</v>
      </c>
      <c r="C28" s="114"/>
      <c r="D28" s="115"/>
      <c r="E28" s="116">
        <v>40</v>
      </c>
      <c r="F28" s="117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5">
        <f>D32+D35</f>
        <v>14270.500000000002</v>
      </c>
      <c r="E31" s="75">
        <f>E32+E35</f>
        <v>14270.500000000002</v>
      </c>
      <c r="F31" s="76">
        <f aca="true" t="shared" si="1" ref="F31:F39">E31/D31*100</f>
        <v>100</v>
      </c>
    </row>
    <row r="32" spans="1:6" ht="27" customHeight="1">
      <c r="A32" s="96" t="s">
        <v>35</v>
      </c>
      <c r="B32" s="38" t="s">
        <v>41</v>
      </c>
      <c r="C32" s="39">
        <f>C33+C34</f>
        <v>13865.900000000001</v>
      </c>
      <c r="D32" s="97">
        <f>D33+D34</f>
        <v>13865.900000000001</v>
      </c>
      <c r="E32" s="97">
        <f>E33+E34</f>
        <v>13865.900000000001</v>
      </c>
      <c r="F32" s="98">
        <f t="shared" si="1"/>
        <v>100</v>
      </c>
    </row>
    <row r="33" spans="1:11" ht="39">
      <c r="A33" s="10" t="s">
        <v>61</v>
      </c>
      <c r="B33" s="12" t="s">
        <v>64</v>
      </c>
      <c r="C33" s="92">
        <v>5082.2</v>
      </c>
      <c r="D33" s="93">
        <v>5082.2</v>
      </c>
      <c r="E33" s="93">
        <v>5082.2</v>
      </c>
      <c r="F33" s="82">
        <f t="shared" si="1"/>
        <v>100</v>
      </c>
      <c r="G33" s="45"/>
      <c r="J33" s="45">
        <v>126.8</v>
      </c>
      <c r="K33" s="2" t="s">
        <v>86</v>
      </c>
    </row>
    <row r="34" spans="1:13" ht="38.25" customHeight="1">
      <c r="A34" s="10" t="s">
        <v>62</v>
      </c>
      <c r="B34" s="12" t="s">
        <v>65</v>
      </c>
      <c r="C34" s="89">
        <v>8783.7</v>
      </c>
      <c r="D34" s="91">
        <v>8783.7</v>
      </c>
      <c r="E34" s="91">
        <v>8783.7</v>
      </c>
      <c r="F34" s="74">
        <f t="shared" si="1"/>
        <v>100</v>
      </c>
      <c r="G34" s="45"/>
      <c r="I34" s="45">
        <v>602</v>
      </c>
      <c r="J34" s="2" t="s">
        <v>79</v>
      </c>
      <c r="M34" s="85"/>
    </row>
    <row r="35" spans="1:6" ht="13.5">
      <c r="A35" s="94" t="s">
        <v>39</v>
      </c>
      <c r="B35" s="95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91">
        <v>254.2</v>
      </c>
      <c r="E36" s="72">
        <v>254.2</v>
      </c>
      <c r="F36" s="74">
        <f t="shared" si="1"/>
        <v>100</v>
      </c>
      <c r="G36" s="45"/>
      <c r="I36" s="45">
        <v>20.8</v>
      </c>
    </row>
    <row r="37" spans="1:6" ht="52.5" customHeight="1">
      <c r="A37" s="10" t="s">
        <v>38</v>
      </c>
      <c r="B37" s="12" t="s">
        <v>63</v>
      </c>
      <c r="C37" s="24">
        <v>72.1</v>
      </c>
      <c r="D37" s="70">
        <v>72.1</v>
      </c>
      <c r="E37" s="70">
        <v>72.1</v>
      </c>
      <c r="F37" s="71">
        <f t="shared" si="1"/>
        <v>100</v>
      </c>
    </row>
    <row r="38" spans="1:9" ht="22.5" customHeight="1">
      <c r="A38" s="10" t="s">
        <v>90</v>
      </c>
      <c r="B38" s="12" t="s">
        <v>92</v>
      </c>
      <c r="C38" s="89">
        <v>22.5</v>
      </c>
      <c r="D38" s="90">
        <v>22.5</v>
      </c>
      <c r="E38" s="70">
        <v>22.5</v>
      </c>
      <c r="F38" s="71">
        <f t="shared" si="1"/>
        <v>100</v>
      </c>
      <c r="I38" s="2" t="s">
        <v>91</v>
      </c>
    </row>
    <row r="39" spans="1:9" ht="66" customHeight="1">
      <c r="A39" s="10" t="s">
        <v>67</v>
      </c>
      <c r="B39" s="12" t="s">
        <v>68</v>
      </c>
      <c r="C39" s="24">
        <v>15</v>
      </c>
      <c r="D39" s="77">
        <v>15</v>
      </c>
      <c r="E39" s="72">
        <v>15</v>
      </c>
      <c r="F39" s="74">
        <f t="shared" si="1"/>
        <v>100</v>
      </c>
      <c r="I39" s="45">
        <v>15</v>
      </c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1" ht="39.75" customHeight="1">
      <c r="A41" s="86" t="s">
        <v>83</v>
      </c>
      <c r="B41" s="12" t="s">
        <v>84</v>
      </c>
      <c r="C41" s="24">
        <v>40.8</v>
      </c>
      <c r="D41" s="70">
        <v>40.8</v>
      </c>
      <c r="E41" s="70">
        <v>40.8</v>
      </c>
      <c r="F41" s="71">
        <f>E41/D41*100</f>
        <v>100</v>
      </c>
      <c r="J41" s="45">
        <v>40.8</v>
      </c>
      <c r="K41" s="2" t="s">
        <v>86</v>
      </c>
    </row>
    <row r="42" spans="1:6" ht="25.5">
      <c r="A42" s="55" t="s">
        <v>25</v>
      </c>
      <c r="B42" s="56" t="s">
        <v>26</v>
      </c>
      <c r="C42" s="57">
        <f>C43</f>
        <v>1268.74</v>
      </c>
      <c r="D42" s="78">
        <f>D44+D45+D46+D47</f>
        <v>1268.74</v>
      </c>
      <c r="E42" s="75">
        <f>E43</f>
        <v>1157.54</v>
      </c>
      <c r="F42" s="76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12" ht="38.25" customHeight="1">
      <c r="A45" s="17" t="s">
        <v>71</v>
      </c>
      <c r="B45" s="18" t="s">
        <v>70</v>
      </c>
      <c r="C45" s="25">
        <v>1108.74</v>
      </c>
      <c r="D45" s="77">
        <v>1108.74</v>
      </c>
      <c r="E45" s="83" t="s">
        <v>85</v>
      </c>
      <c r="F45" s="84">
        <f>E45/D45*100</f>
        <v>92.65111748471237</v>
      </c>
      <c r="I45" s="45">
        <v>1000</v>
      </c>
      <c r="J45" s="2" t="s">
        <v>76</v>
      </c>
      <c r="K45" s="2">
        <v>108.74</v>
      </c>
      <c r="L45" s="2" t="s">
        <v>77</v>
      </c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9">
        <f>D10+D31+D42</f>
        <v>34766.44</v>
      </c>
      <c r="E48" s="80">
        <f>E10+E31+E42</f>
        <v>36903.51</v>
      </c>
      <c r="F48" s="81">
        <f>E48/D48*100</f>
        <v>106.14693365210819</v>
      </c>
      <c r="I48" s="45">
        <v>637.8</v>
      </c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101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mergeCells count="8">
    <mergeCell ref="F1:G1"/>
    <mergeCell ref="F2:H2"/>
    <mergeCell ref="A8:C8"/>
    <mergeCell ref="B1:C1"/>
    <mergeCell ref="A7:C7"/>
    <mergeCell ref="C2:E2"/>
    <mergeCell ref="B3:E3"/>
    <mergeCell ref="B4:E4"/>
  </mergeCells>
  <printOptions/>
  <pageMargins left="0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7" t="s">
        <v>0</v>
      </c>
      <c r="C1" s="217"/>
      <c r="F1" s="217"/>
      <c r="G1" s="217"/>
    </row>
    <row r="2" spans="1:8" ht="12.75" customHeight="1">
      <c r="A2" s="65"/>
      <c r="B2" s="65"/>
      <c r="C2" s="122" t="s">
        <v>36</v>
      </c>
      <c r="D2" s="122"/>
      <c r="E2" s="122"/>
      <c r="F2" s="65"/>
      <c r="G2" s="121"/>
      <c r="H2" s="65"/>
    </row>
    <row r="3" spans="1:7" ht="12.75" customHeight="1">
      <c r="A3" s="15"/>
      <c r="B3" s="222" t="s">
        <v>73</v>
      </c>
      <c r="C3" s="222"/>
      <c r="D3" s="222"/>
      <c r="E3" s="222"/>
      <c r="F3" s="222"/>
      <c r="G3" s="120"/>
    </row>
    <row r="4" spans="1:6" ht="12.75" customHeight="1">
      <c r="A4" s="1"/>
      <c r="B4" s="222" t="s">
        <v>74</v>
      </c>
      <c r="C4" s="222"/>
      <c r="D4" s="222"/>
      <c r="E4" s="222"/>
      <c r="F4" s="222"/>
    </row>
    <row r="5" ht="9" customHeight="1"/>
    <row r="6" ht="12.75" customHeight="1" hidden="1"/>
    <row r="7" spans="1:3" ht="15.75">
      <c r="A7" s="220" t="s">
        <v>37</v>
      </c>
      <c r="B7" s="220"/>
      <c r="C7" s="220"/>
    </row>
    <row r="8" spans="1:5" ht="24" customHeight="1" thickBot="1">
      <c r="A8" s="219" t="s">
        <v>95</v>
      </c>
      <c r="B8" s="219"/>
      <c r="C8" s="219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7" t="s">
        <v>87</v>
      </c>
      <c r="E9" s="68" t="s">
        <v>96</v>
      </c>
      <c r="F9" s="69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5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7">
        <f>D18+D19+D20+D21</f>
        <v>2206</v>
      </c>
      <c r="E17" s="87">
        <f>E18+E19+E20+E21</f>
        <v>2734.69</v>
      </c>
      <c r="F17" s="88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70">
        <v>1829</v>
      </c>
      <c r="E18" s="70">
        <v>2325.18</v>
      </c>
      <c r="F18" s="71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2">
        <v>305</v>
      </c>
      <c r="E19" s="73">
        <v>338.23</v>
      </c>
      <c r="F19" s="74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88</v>
      </c>
      <c r="B21" s="8" t="s">
        <v>89</v>
      </c>
      <c r="C21" s="107">
        <v>72</v>
      </c>
      <c r="D21" s="106">
        <v>72</v>
      </c>
      <c r="E21" s="70">
        <v>71.28</v>
      </c>
      <c r="F21" s="71">
        <f>E21/D21*100</f>
        <v>99</v>
      </c>
    </row>
    <row r="22" spans="1:6" ht="26.25" customHeight="1">
      <c r="A22" s="37" t="s">
        <v>57</v>
      </c>
      <c r="B22" s="38" t="s">
        <v>72</v>
      </c>
      <c r="C22" s="103">
        <f>C25</f>
        <v>987.2</v>
      </c>
      <c r="D22" s="88">
        <f>D25</f>
        <v>987.2</v>
      </c>
      <c r="E22" s="87">
        <f>E25</f>
        <v>987.2</v>
      </c>
      <c r="F22" s="104"/>
    </row>
    <row r="23" spans="1:6" ht="89.25" customHeight="1" hidden="1">
      <c r="A23" s="5" t="s">
        <v>17</v>
      </c>
      <c r="B23" s="6" t="s">
        <v>18</v>
      </c>
      <c r="C23" s="99">
        <f>SUM(C24)</f>
        <v>0</v>
      </c>
      <c r="D23" s="100"/>
      <c r="E23" s="72"/>
      <c r="F23" s="101"/>
    </row>
    <row r="24" spans="1:6" ht="153" customHeight="1" hidden="1">
      <c r="A24" s="7" t="s">
        <v>19</v>
      </c>
      <c r="B24" s="8" t="s">
        <v>20</v>
      </c>
      <c r="C24" s="102">
        <v>0</v>
      </c>
      <c r="D24" s="100"/>
      <c r="E24" s="72"/>
      <c r="F24" s="101"/>
    </row>
    <row r="25" spans="1:6" ht="50.25" customHeight="1">
      <c r="A25" s="7" t="s">
        <v>93</v>
      </c>
      <c r="B25" s="8" t="s">
        <v>94</v>
      </c>
      <c r="C25" s="102">
        <v>987.2</v>
      </c>
      <c r="D25" s="74">
        <v>987.2</v>
      </c>
      <c r="E25" s="72">
        <v>987.2</v>
      </c>
      <c r="F25" s="74">
        <f>E25/D25*100</f>
        <v>100</v>
      </c>
    </row>
    <row r="26" spans="1:6" ht="12.75">
      <c r="A26" s="37" t="s">
        <v>97</v>
      </c>
      <c r="B26" s="66" t="s">
        <v>59</v>
      </c>
      <c r="C26" s="110">
        <v>2520</v>
      </c>
      <c r="D26" s="44">
        <v>2520</v>
      </c>
      <c r="E26" s="118">
        <v>3820.73</v>
      </c>
      <c r="F26" s="111">
        <f>E26/D26*100</f>
        <v>151.61626984126983</v>
      </c>
    </row>
    <row r="27" spans="1:6" ht="23.25" customHeight="1">
      <c r="A27" s="37" t="s">
        <v>99</v>
      </c>
      <c r="B27" s="109" t="s">
        <v>100</v>
      </c>
      <c r="C27" s="39"/>
      <c r="D27" s="44"/>
      <c r="E27" s="119">
        <f>E28</f>
        <v>40</v>
      </c>
      <c r="F27" s="108"/>
    </row>
    <row r="28" spans="1:6" ht="25.5">
      <c r="A28" s="112" t="s">
        <v>98</v>
      </c>
      <c r="B28" s="113" t="s">
        <v>20</v>
      </c>
      <c r="C28" s="114"/>
      <c r="D28" s="115"/>
      <c r="E28" s="116">
        <v>40</v>
      </c>
      <c r="F28" s="117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5">
        <f>D32+D35</f>
        <v>14270.500000000002</v>
      </c>
      <c r="E31" s="75">
        <f>E32+E35</f>
        <v>14270.500000000002</v>
      </c>
      <c r="F31" s="76">
        <f aca="true" t="shared" si="1" ref="F31:F39">E31/D31*100</f>
        <v>100</v>
      </c>
    </row>
    <row r="32" spans="1:6" ht="27" customHeight="1">
      <c r="A32" s="96" t="s">
        <v>35</v>
      </c>
      <c r="B32" s="38" t="s">
        <v>41</v>
      </c>
      <c r="C32" s="39">
        <f>C33+C34</f>
        <v>13865.900000000001</v>
      </c>
      <c r="D32" s="97">
        <f>D33+D34</f>
        <v>13865.900000000001</v>
      </c>
      <c r="E32" s="97">
        <f>E33+E34</f>
        <v>13865.900000000001</v>
      </c>
      <c r="F32" s="98">
        <f t="shared" si="1"/>
        <v>100</v>
      </c>
    </row>
    <row r="33" spans="1:10" ht="39">
      <c r="A33" s="10" t="s">
        <v>61</v>
      </c>
      <c r="B33" s="12" t="s">
        <v>64</v>
      </c>
      <c r="C33" s="92">
        <v>5082.2</v>
      </c>
      <c r="D33" s="93">
        <v>5082.2</v>
      </c>
      <c r="E33" s="93">
        <v>5082.2</v>
      </c>
      <c r="F33" s="82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9">
        <v>8783.7</v>
      </c>
      <c r="D34" s="91">
        <v>8783.7</v>
      </c>
      <c r="E34" s="91">
        <v>8783.7</v>
      </c>
      <c r="F34" s="74">
        <f t="shared" si="1"/>
        <v>100</v>
      </c>
      <c r="G34" s="45"/>
      <c r="I34" s="45"/>
      <c r="M34" s="85"/>
    </row>
    <row r="35" spans="1:6" ht="13.5">
      <c r="A35" s="94" t="s">
        <v>39</v>
      </c>
      <c r="B35" s="95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91">
        <v>254.2</v>
      </c>
      <c r="E36" s="72">
        <v>254.2</v>
      </c>
      <c r="F36" s="74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70">
        <v>72.1</v>
      </c>
      <c r="E37" s="70">
        <v>72.1</v>
      </c>
      <c r="F37" s="71">
        <f t="shared" si="1"/>
        <v>100</v>
      </c>
    </row>
    <row r="38" spans="1:6" ht="22.5" customHeight="1">
      <c r="A38" s="10" t="s">
        <v>90</v>
      </c>
      <c r="B38" s="12" t="s">
        <v>92</v>
      </c>
      <c r="C38" s="89">
        <v>22.5</v>
      </c>
      <c r="D38" s="90">
        <v>22.5</v>
      </c>
      <c r="E38" s="70">
        <v>22.5</v>
      </c>
      <c r="F38" s="71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7">
        <v>15</v>
      </c>
      <c r="E39" s="72">
        <v>15</v>
      </c>
      <c r="F39" s="74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6" t="s">
        <v>83</v>
      </c>
      <c r="B41" s="12" t="s">
        <v>84</v>
      </c>
      <c r="C41" s="24">
        <v>40.8</v>
      </c>
      <c r="D41" s="70">
        <v>40.8</v>
      </c>
      <c r="E41" s="70">
        <v>40.8</v>
      </c>
      <c r="F41" s="71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8">
        <f>D44+D45+D46+D47</f>
        <v>1268.74</v>
      </c>
      <c r="E42" s="75">
        <f>E43</f>
        <v>1157.54</v>
      </c>
      <c r="F42" s="76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7">
        <v>1108.74</v>
      </c>
      <c r="E45" s="83" t="s">
        <v>85</v>
      </c>
      <c r="F45" s="84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9">
        <f>D10+D31+D42</f>
        <v>34766.44</v>
      </c>
      <c r="E48" s="80">
        <f>E10+E31+E42</f>
        <v>36903.51</v>
      </c>
      <c r="F48" s="81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101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29">
      <selection activeCell="B54" sqref="B54"/>
    </sheetView>
  </sheetViews>
  <sheetFormatPr defaultColWidth="9.140625" defaultRowHeight="12.75"/>
  <cols>
    <col min="1" max="1" width="20.421875" style="2" customWidth="1"/>
    <col min="2" max="2" width="38.28125" style="2" customWidth="1"/>
    <col min="3" max="3" width="9.7109375" style="2" customWidth="1"/>
    <col min="4" max="4" width="12.421875" style="2" customWidth="1"/>
    <col min="5" max="5" width="11.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7" t="s">
        <v>0</v>
      </c>
      <c r="C1" s="217"/>
      <c r="F1" s="217"/>
      <c r="G1" s="217"/>
    </row>
    <row r="2" spans="1:8" ht="12.75" customHeight="1">
      <c r="A2" s="65"/>
      <c r="B2" s="65"/>
      <c r="C2" s="122" t="s">
        <v>36</v>
      </c>
      <c r="D2" s="122"/>
      <c r="E2" s="122"/>
      <c r="F2" s="65"/>
      <c r="G2" s="121"/>
      <c r="H2" s="65"/>
    </row>
    <row r="3" spans="1:7" ht="12.75" customHeight="1">
      <c r="A3" s="15"/>
      <c r="B3" s="222" t="s">
        <v>73</v>
      </c>
      <c r="C3" s="222"/>
      <c r="D3" s="222"/>
      <c r="E3" s="222"/>
      <c r="F3" s="222"/>
      <c r="G3" s="120"/>
    </row>
    <row r="4" spans="1:6" ht="12.75" customHeight="1">
      <c r="A4" s="1"/>
      <c r="B4" s="222" t="s">
        <v>74</v>
      </c>
      <c r="C4" s="222"/>
      <c r="D4" s="222"/>
      <c r="E4" s="222"/>
      <c r="F4" s="222"/>
    </row>
    <row r="5" ht="9" customHeight="1"/>
    <row r="6" ht="12.75" customHeight="1" hidden="1"/>
    <row r="7" spans="1:3" ht="15.75">
      <c r="A7" s="220" t="s">
        <v>37</v>
      </c>
      <c r="B7" s="220"/>
      <c r="C7" s="220"/>
    </row>
    <row r="8" spans="1:5" ht="24" customHeight="1" thickBot="1">
      <c r="A8" s="219" t="s">
        <v>104</v>
      </c>
      <c r="B8" s="219"/>
      <c r="C8" s="219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102</v>
      </c>
      <c r="D9" s="67" t="s">
        <v>106</v>
      </c>
      <c r="E9" s="68" t="s">
        <v>103</v>
      </c>
      <c r="F9" s="69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C11+C18+C23+C30+C33</f>
        <v>23386.2</v>
      </c>
      <c r="D10" s="52">
        <f>D11+D18+D23+D30+D33</f>
        <v>3690</v>
      </c>
      <c r="E10" s="53">
        <f>E11+E18+E23+E30+E31+E33</f>
        <v>7715.330000000001</v>
      </c>
      <c r="F10" s="54">
        <f>E10/D10*100</f>
        <v>209.08753387533875</v>
      </c>
    </row>
    <row r="11" spans="1:6" ht="14.25">
      <c r="A11" s="35" t="s">
        <v>5</v>
      </c>
      <c r="B11" s="48" t="s">
        <v>53</v>
      </c>
      <c r="C11" s="36">
        <f>C12+C14</f>
        <v>15145.2</v>
      </c>
      <c r="D11" s="58">
        <f>D12+D14</f>
        <v>2970</v>
      </c>
      <c r="E11" s="40">
        <f>E12+E14</f>
        <v>1241.4</v>
      </c>
      <c r="F11" s="44">
        <f aca="true" t="shared" si="0" ref="F11:F18">E11/D11*100</f>
        <v>41.7979797979798</v>
      </c>
    </row>
    <row r="12" spans="1:6" ht="18.75" customHeight="1">
      <c r="A12" s="5" t="s">
        <v>5</v>
      </c>
      <c r="B12" s="6" t="s">
        <v>6</v>
      </c>
      <c r="C12" s="22">
        <f>SUM(C13)</f>
        <v>9950.4</v>
      </c>
      <c r="D12" s="135">
        <f>D13</f>
        <v>2300</v>
      </c>
      <c r="E12" s="33">
        <f>E13</f>
        <v>698.05</v>
      </c>
      <c r="F12" s="43">
        <f t="shared" si="0"/>
        <v>30.349999999999998</v>
      </c>
    </row>
    <row r="13" spans="1:6" ht="15" customHeight="1">
      <c r="A13" s="7" t="s">
        <v>7</v>
      </c>
      <c r="B13" s="8" t="s">
        <v>8</v>
      </c>
      <c r="C13" s="23">
        <v>9950.4</v>
      </c>
      <c r="D13" s="136">
        <v>2300</v>
      </c>
      <c r="E13" s="30">
        <v>698.05</v>
      </c>
      <c r="F13" s="42">
        <f t="shared" si="0"/>
        <v>30.349999999999998</v>
      </c>
    </row>
    <row r="14" spans="1:6" ht="16.5" customHeight="1">
      <c r="A14" s="5" t="s">
        <v>9</v>
      </c>
      <c r="B14" s="6" t="s">
        <v>10</v>
      </c>
      <c r="C14" s="22">
        <f>C15+C16+C17</f>
        <v>5194.8</v>
      </c>
      <c r="D14" s="137">
        <f>D15+D16+D17</f>
        <v>670</v>
      </c>
      <c r="E14" s="33">
        <f>E15+E16+E17</f>
        <v>543.35</v>
      </c>
      <c r="F14" s="43">
        <f t="shared" si="0"/>
        <v>81.09701492537313</v>
      </c>
    </row>
    <row r="15" spans="1:6" ht="16.5" customHeight="1">
      <c r="A15" s="7" t="s">
        <v>32</v>
      </c>
      <c r="B15" s="8" t="s">
        <v>11</v>
      </c>
      <c r="C15" s="23">
        <v>297.3</v>
      </c>
      <c r="D15" s="136">
        <v>40</v>
      </c>
      <c r="E15" s="30">
        <v>4.55</v>
      </c>
      <c r="F15" s="42">
        <f t="shared" si="0"/>
        <v>11.374999999999998</v>
      </c>
    </row>
    <row r="16" spans="1:6" ht="16.5" customHeight="1">
      <c r="A16" s="7" t="s">
        <v>105</v>
      </c>
      <c r="B16" s="8" t="s">
        <v>107</v>
      </c>
      <c r="C16" s="23">
        <v>1397.5</v>
      </c>
      <c r="D16" s="136">
        <v>30</v>
      </c>
      <c r="E16" s="30">
        <v>210.29</v>
      </c>
      <c r="F16" s="42">
        <f>E16/D16*100</f>
        <v>700.9666666666666</v>
      </c>
    </row>
    <row r="17" spans="1:9" ht="17.25" customHeight="1">
      <c r="A17" s="7" t="s">
        <v>33</v>
      </c>
      <c r="B17" s="8" t="s">
        <v>12</v>
      </c>
      <c r="C17" s="23">
        <v>3500</v>
      </c>
      <c r="D17" s="138">
        <v>600</v>
      </c>
      <c r="E17" s="105">
        <v>328.51</v>
      </c>
      <c r="F17" s="41">
        <f t="shared" si="0"/>
        <v>54.751666666666665</v>
      </c>
      <c r="I17" s="45"/>
    </row>
    <row r="18" spans="1:6" ht="29.25" customHeight="1">
      <c r="A18" s="37" t="s">
        <v>13</v>
      </c>
      <c r="B18" s="38" t="s">
        <v>14</v>
      </c>
      <c r="C18" s="39">
        <f>C19+C20+C21+C22</f>
        <v>2300</v>
      </c>
      <c r="D18" s="87">
        <f>D19+D20+D21+D22</f>
        <v>470</v>
      </c>
      <c r="E18" s="87">
        <f>E19+E20+E21+E22</f>
        <v>608.73</v>
      </c>
      <c r="F18" s="88">
        <f t="shared" si="0"/>
        <v>129.51702127659576</v>
      </c>
    </row>
    <row r="19" spans="1:9" ht="51" customHeight="1">
      <c r="A19" s="7" t="s">
        <v>69</v>
      </c>
      <c r="B19" s="8" t="s">
        <v>56</v>
      </c>
      <c r="C19" s="23">
        <v>1900</v>
      </c>
      <c r="D19" s="70">
        <v>400</v>
      </c>
      <c r="E19" s="142">
        <v>580.4</v>
      </c>
      <c r="F19" s="71">
        <f>E19/D19*100</f>
        <v>145.1</v>
      </c>
      <c r="I19" s="45"/>
    </row>
    <row r="20" spans="1:6" ht="62.25" customHeight="1">
      <c r="A20" s="10" t="s">
        <v>42</v>
      </c>
      <c r="B20" s="12" t="s">
        <v>34</v>
      </c>
      <c r="C20" s="23">
        <v>200</v>
      </c>
      <c r="D20" s="72">
        <v>50</v>
      </c>
      <c r="E20" s="143">
        <v>28.33</v>
      </c>
      <c r="F20" s="74">
        <f>E20/D20*100</f>
        <v>56.66</v>
      </c>
    </row>
    <row r="21" spans="1:6" ht="34.5" customHeight="1">
      <c r="A21" s="7" t="s">
        <v>15</v>
      </c>
      <c r="B21" s="8" t="s">
        <v>16</v>
      </c>
      <c r="C21" s="23">
        <v>0</v>
      </c>
      <c r="D21" s="71">
        <v>0</v>
      </c>
      <c r="E21" s="142">
        <v>0</v>
      </c>
      <c r="F21" s="71">
        <v>0</v>
      </c>
    </row>
    <row r="22" spans="1:6" ht="41.25" customHeight="1">
      <c r="A22" s="7" t="s">
        <v>88</v>
      </c>
      <c r="B22" s="8" t="s">
        <v>89</v>
      </c>
      <c r="C22" s="107">
        <v>200</v>
      </c>
      <c r="D22" s="106">
        <v>20</v>
      </c>
      <c r="E22" s="142">
        <v>0</v>
      </c>
      <c r="F22" s="71">
        <f>E22/D22*100</f>
        <v>0</v>
      </c>
    </row>
    <row r="23" spans="1:6" ht="26.25" customHeight="1">
      <c r="A23" s="37" t="s">
        <v>108</v>
      </c>
      <c r="B23" s="38" t="s">
        <v>72</v>
      </c>
      <c r="C23" s="103">
        <f>C26+C27+C28</f>
        <v>941</v>
      </c>
      <c r="D23" s="88">
        <f>D26+D27+D28</f>
        <v>250</v>
      </c>
      <c r="E23" s="146">
        <f>E26+E27+E28</f>
        <v>0</v>
      </c>
      <c r="F23" s="88"/>
    </row>
    <row r="24" spans="1:6" ht="89.25" customHeight="1" hidden="1">
      <c r="A24" s="5" t="s">
        <v>17</v>
      </c>
      <c r="B24" s="6" t="s">
        <v>18</v>
      </c>
      <c r="C24" s="99">
        <f>SUM(C25)</f>
        <v>0</v>
      </c>
      <c r="D24" s="74"/>
      <c r="E24" s="143"/>
      <c r="F24" s="101"/>
    </row>
    <row r="25" spans="1:6" ht="153" customHeight="1" hidden="1">
      <c r="A25" s="7" t="s">
        <v>19</v>
      </c>
      <c r="B25" s="8" t="s">
        <v>20</v>
      </c>
      <c r="C25" s="102">
        <v>0</v>
      </c>
      <c r="D25" s="74"/>
      <c r="E25" s="143"/>
      <c r="F25" s="101"/>
    </row>
    <row r="26" spans="1:6" ht="26.25" customHeight="1">
      <c r="A26" s="7" t="s">
        <v>93</v>
      </c>
      <c r="B26" s="8" t="s">
        <v>109</v>
      </c>
      <c r="C26" s="102">
        <v>741</v>
      </c>
      <c r="D26" s="74">
        <v>185</v>
      </c>
      <c r="E26" s="143">
        <v>0</v>
      </c>
      <c r="F26" s="74"/>
    </row>
    <row r="27" spans="1:6" ht="41.25" customHeight="1">
      <c r="A27" s="7" t="s">
        <v>110</v>
      </c>
      <c r="B27" s="8" t="s">
        <v>112</v>
      </c>
      <c r="C27" s="124">
        <v>0</v>
      </c>
      <c r="D27" s="71">
        <v>0</v>
      </c>
      <c r="E27" s="142">
        <v>0</v>
      </c>
      <c r="F27" s="71"/>
    </row>
    <row r="28" spans="1:6" ht="46.5" customHeight="1">
      <c r="A28" s="7" t="s">
        <v>111</v>
      </c>
      <c r="B28" s="8" t="s">
        <v>113</v>
      </c>
      <c r="C28" s="124">
        <v>200</v>
      </c>
      <c r="D28" s="125">
        <v>65</v>
      </c>
      <c r="E28" s="156">
        <v>0</v>
      </c>
      <c r="F28" s="125"/>
    </row>
    <row r="29" spans="1:6" ht="28.5" customHeight="1">
      <c r="A29" s="37" t="s">
        <v>114</v>
      </c>
      <c r="B29" s="66" t="s">
        <v>115</v>
      </c>
      <c r="C29" s="126">
        <f>C30</f>
        <v>5000</v>
      </c>
      <c r="D29" s="88">
        <f>D30</f>
        <v>0</v>
      </c>
      <c r="E29" s="87">
        <f>E30</f>
        <v>5859.39</v>
      </c>
      <c r="F29" s="88">
        <f>E29/C29*100</f>
        <v>117.1878</v>
      </c>
    </row>
    <row r="30" spans="1:6" ht="12.75">
      <c r="A30" s="127" t="s">
        <v>97</v>
      </c>
      <c r="B30" s="128" t="s">
        <v>59</v>
      </c>
      <c r="C30" s="129">
        <v>5000</v>
      </c>
      <c r="D30" s="130">
        <v>0</v>
      </c>
      <c r="E30" s="131">
        <v>5859.39</v>
      </c>
      <c r="F30" s="132"/>
    </row>
    <row r="31" spans="1:6" ht="23.25" customHeight="1">
      <c r="A31" s="37" t="s">
        <v>99</v>
      </c>
      <c r="B31" s="109" t="s">
        <v>100</v>
      </c>
      <c r="C31" s="39">
        <f>C32</f>
        <v>0</v>
      </c>
      <c r="D31" s="152">
        <f>D32</f>
        <v>0</v>
      </c>
      <c r="E31" s="149">
        <f>E32</f>
        <v>0</v>
      </c>
      <c r="F31" s="150"/>
    </row>
    <row r="32" spans="1:6" ht="25.5" customHeight="1">
      <c r="A32" s="112" t="s">
        <v>98</v>
      </c>
      <c r="B32" s="113" t="s">
        <v>20</v>
      </c>
      <c r="C32" s="114">
        <v>0</v>
      </c>
      <c r="D32" s="153"/>
      <c r="E32" s="116"/>
      <c r="F32" s="151"/>
    </row>
    <row r="33" spans="1:6" ht="20.25" customHeight="1">
      <c r="A33" s="37" t="s">
        <v>21</v>
      </c>
      <c r="B33" s="38" t="s">
        <v>22</v>
      </c>
      <c r="C33" s="39">
        <f>C34+C35+C36</f>
        <v>0</v>
      </c>
      <c r="D33" s="152">
        <f>D34+D35+D36</f>
        <v>0</v>
      </c>
      <c r="E33" s="149">
        <f>E34+E35+E36</f>
        <v>5.81</v>
      </c>
      <c r="F33" s="134"/>
    </row>
    <row r="34" spans="1:6" ht="25.5">
      <c r="A34" s="7" t="s">
        <v>23</v>
      </c>
      <c r="B34" s="8" t="s">
        <v>116</v>
      </c>
      <c r="C34" s="23">
        <v>0</v>
      </c>
      <c r="D34" s="41"/>
      <c r="E34" s="147">
        <v>5.81</v>
      </c>
      <c r="F34" s="31"/>
    </row>
    <row r="35" spans="1:6" ht="21" customHeight="1">
      <c r="A35" s="7" t="s">
        <v>119</v>
      </c>
      <c r="B35" s="8" t="s">
        <v>117</v>
      </c>
      <c r="C35" s="23">
        <v>0</v>
      </c>
      <c r="D35" s="42"/>
      <c r="E35" s="148"/>
      <c r="F35" s="133"/>
    </row>
    <row r="36" spans="1:6" ht="20.25" customHeight="1">
      <c r="A36" s="7" t="s">
        <v>120</v>
      </c>
      <c r="B36" s="8" t="s">
        <v>118</v>
      </c>
      <c r="C36" s="23">
        <v>0</v>
      </c>
      <c r="D36" s="42"/>
      <c r="E36" s="148"/>
      <c r="F36" s="133"/>
    </row>
    <row r="37" spans="1:6" ht="49.5" customHeight="1">
      <c r="A37" s="55" t="s">
        <v>24</v>
      </c>
      <c r="B37" s="56" t="s">
        <v>60</v>
      </c>
      <c r="C37" s="57">
        <f>C38+C41</f>
        <v>6817.1</v>
      </c>
      <c r="D37" s="154">
        <f>D38+D41</f>
        <v>1057.44</v>
      </c>
      <c r="E37" s="154">
        <f>E38+E41</f>
        <v>0</v>
      </c>
      <c r="F37" s="76"/>
    </row>
    <row r="38" spans="1:6" ht="27" customHeight="1">
      <c r="A38" s="96" t="s">
        <v>35</v>
      </c>
      <c r="B38" s="38" t="s">
        <v>41</v>
      </c>
      <c r="C38" s="39">
        <f>C39+C40</f>
        <v>6465.5</v>
      </c>
      <c r="D38" s="155">
        <f>D39+D40</f>
        <v>969.54</v>
      </c>
      <c r="E38" s="155">
        <f>E39+E40</f>
        <v>0</v>
      </c>
      <c r="F38" s="98"/>
    </row>
    <row r="39" spans="1:10" ht="39">
      <c r="A39" s="10" t="s">
        <v>61</v>
      </c>
      <c r="B39" s="12" t="s">
        <v>64</v>
      </c>
      <c r="C39" s="107">
        <v>5523.6</v>
      </c>
      <c r="D39" s="145">
        <v>828.54</v>
      </c>
      <c r="E39" s="145">
        <v>0</v>
      </c>
      <c r="F39" s="71"/>
      <c r="G39" s="45"/>
      <c r="J39" s="45"/>
    </row>
    <row r="40" spans="1:13" ht="38.25" customHeight="1">
      <c r="A40" s="10" t="s">
        <v>61</v>
      </c>
      <c r="B40" s="12" t="s">
        <v>65</v>
      </c>
      <c r="C40" s="89">
        <v>941.9</v>
      </c>
      <c r="D40" s="144">
        <v>141</v>
      </c>
      <c r="E40" s="144">
        <v>0</v>
      </c>
      <c r="F40" s="74"/>
      <c r="G40" s="45"/>
      <c r="I40" s="45"/>
      <c r="M40" s="123"/>
    </row>
    <row r="41" spans="1:6" ht="25.5">
      <c r="A41" s="94" t="s">
        <v>39</v>
      </c>
      <c r="B41" s="95" t="s">
        <v>40</v>
      </c>
      <c r="C41" s="39">
        <f>C42+C43</f>
        <v>351.59999999999997</v>
      </c>
      <c r="D41" s="87">
        <f>D42+D43</f>
        <v>87.89999999999999</v>
      </c>
      <c r="E41" s="146">
        <f>E42+E43</f>
        <v>0</v>
      </c>
      <c r="F41" s="88"/>
    </row>
    <row r="42" spans="1:9" ht="52.5" customHeight="1">
      <c r="A42" s="10" t="s">
        <v>122</v>
      </c>
      <c r="B42" s="12" t="s">
        <v>121</v>
      </c>
      <c r="C42" s="24">
        <v>266.4</v>
      </c>
      <c r="D42" s="144">
        <v>66.6</v>
      </c>
      <c r="E42" s="143">
        <v>0</v>
      </c>
      <c r="F42" s="74"/>
      <c r="G42" s="45"/>
      <c r="I42" s="45"/>
    </row>
    <row r="43" spans="1:6" ht="65.25" thickBot="1">
      <c r="A43" s="10" t="s">
        <v>123</v>
      </c>
      <c r="B43" s="12" t="s">
        <v>124</v>
      </c>
      <c r="C43" s="24">
        <v>85.2</v>
      </c>
      <c r="D43" s="142">
        <v>21.3</v>
      </c>
      <c r="E43" s="142">
        <v>0</v>
      </c>
      <c r="F43" s="71"/>
    </row>
    <row r="44" spans="1:9" ht="18.75" customHeight="1" thickBot="1">
      <c r="A44" s="61"/>
      <c r="B44" s="62" t="s">
        <v>31</v>
      </c>
      <c r="C44" s="63">
        <f>C10+C37</f>
        <v>30203.300000000003</v>
      </c>
      <c r="D44" s="139">
        <f>D10+D37</f>
        <v>4747.4400000000005</v>
      </c>
      <c r="E44" s="140">
        <f>E10+E37</f>
        <v>7715.330000000001</v>
      </c>
      <c r="F44" s="141">
        <f>E44/D44*100</f>
        <v>162.5155873481287</v>
      </c>
      <c r="I44" s="45"/>
    </row>
    <row r="45" spans="1:3" ht="20.25" customHeight="1">
      <c r="A45" s="16"/>
      <c r="B45" s="13"/>
      <c r="C45" s="14"/>
    </row>
    <row r="46" spans="1:3" ht="12.75" hidden="1">
      <c r="A46" s="13" t="s">
        <v>43</v>
      </c>
      <c r="B46" s="16" t="s">
        <v>44</v>
      </c>
      <c r="C46" s="14"/>
    </row>
    <row r="47" spans="1:3" ht="12.75">
      <c r="A47" s="60" t="s">
        <v>147</v>
      </c>
      <c r="B47" s="13"/>
      <c r="C47" s="14"/>
    </row>
    <row r="48" spans="1:3" ht="22.5">
      <c r="A48" s="46" t="s">
        <v>125</v>
      </c>
      <c r="B48" s="13"/>
      <c r="C48" s="14"/>
    </row>
    <row r="49" spans="1:3" ht="12.75">
      <c r="A49" s="13"/>
      <c r="B49" s="13"/>
      <c r="C49" s="14"/>
    </row>
    <row r="50" spans="1:3" ht="12.75">
      <c r="A50" s="13"/>
      <c r="B50" s="13"/>
      <c r="C50" s="14"/>
    </row>
    <row r="51" spans="1:3" ht="12.75">
      <c r="A51" s="13"/>
      <c r="B51" s="13"/>
      <c r="C51" s="14"/>
    </row>
    <row r="52" spans="1:3" ht="12.75">
      <c r="A52" s="13"/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</sheetData>
  <mergeCells count="6">
    <mergeCell ref="F1:G1"/>
    <mergeCell ref="A8:C8"/>
    <mergeCell ref="B1:C1"/>
    <mergeCell ref="A7:C7"/>
    <mergeCell ref="B3:F3"/>
    <mergeCell ref="B4:F4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29">
      <selection activeCell="B52" sqref="B52"/>
    </sheetView>
  </sheetViews>
  <sheetFormatPr defaultColWidth="9.140625" defaultRowHeight="12.75"/>
  <cols>
    <col min="1" max="1" width="20.421875" style="2" customWidth="1"/>
    <col min="2" max="2" width="38.28125" style="2" customWidth="1"/>
    <col min="3" max="3" width="9.7109375" style="2" customWidth="1"/>
    <col min="4" max="4" width="12.421875" style="2" customWidth="1"/>
    <col min="5" max="5" width="11.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64"/>
      <c r="C1" s="223" t="s">
        <v>129</v>
      </c>
      <c r="D1" s="223"/>
      <c r="E1" s="223"/>
      <c r="F1" s="223"/>
      <c r="G1" s="64"/>
    </row>
    <row r="2" spans="1:8" ht="12.75" customHeight="1">
      <c r="A2" s="65"/>
      <c r="B2" s="65"/>
      <c r="C2" s="221" t="s">
        <v>130</v>
      </c>
      <c r="D2" s="221"/>
      <c r="E2" s="221"/>
      <c r="F2" s="221"/>
      <c r="G2" s="121"/>
      <c r="H2" s="65"/>
    </row>
    <row r="3" spans="1:7" ht="12.75" customHeight="1">
      <c r="A3" s="15"/>
      <c r="B3" s="222" t="s">
        <v>131</v>
      </c>
      <c r="C3" s="222"/>
      <c r="D3" s="222"/>
      <c r="E3" s="222"/>
      <c r="F3" s="222"/>
      <c r="G3" s="120"/>
    </row>
    <row r="4" spans="1:6" ht="12.75" customHeight="1">
      <c r="A4" s="1"/>
      <c r="B4" s="222" t="s">
        <v>132</v>
      </c>
      <c r="C4" s="222"/>
      <c r="D4" s="222"/>
      <c r="E4" s="222"/>
      <c r="F4" s="222"/>
    </row>
    <row r="5" ht="9" customHeight="1"/>
    <row r="6" ht="12.75" customHeight="1" hidden="1"/>
    <row r="7" spans="1:3" ht="15.75">
      <c r="A7" s="220" t="s">
        <v>37</v>
      </c>
      <c r="B7" s="220"/>
      <c r="C7" s="220"/>
    </row>
    <row r="8" spans="1:5" ht="24" customHeight="1" thickBot="1">
      <c r="A8" s="219" t="s">
        <v>126</v>
      </c>
      <c r="B8" s="219"/>
      <c r="C8" s="219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102</v>
      </c>
      <c r="D9" s="67" t="s">
        <v>106</v>
      </c>
      <c r="E9" s="68" t="s">
        <v>127</v>
      </c>
      <c r="F9" s="69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C11+C18+C23+C30+C33</f>
        <v>23386.2</v>
      </c>
      <c r="D10" s="52">
        <f>D11+D18+D23+D30+D33</f>
        <v>3690</v>
      </c>
      <c r="E10" s="53">
        <f>E11+E18+E23+E29+E31+E33</f>
        <v>9617.539999999999</v>
      </c>
      <c r="F10" s="54">
        <f aca="true" t="shared" si="0" ref="F10:F20">E10/D10*100</f>
        <v>260.6379403794038</v>
      </c>
    </row>
    <row r="11" spans="1:6" ht="14.25">
      <c r="A11" s="35" t="s">
        <v>5</v>
      </c>
      <c r="B11" s="48" t="s">
        <v>53</v>
      </c>
      <c r="C11" s="36">
        <f>C12+C14</f>
        <v>15145.2</v>
      </c>
      <c r="D11" s="58">
        <f>D12+D14</f>
        <v>2970</v>
      </c>
      <c r="E11" s="40">
        <f>E12+E14</f>
        <v>2976.49</v>
      </c>
      <c r="F11" s="44">
        <f t="shared" si="0"/>
        <v>100.21851851851851</v>
      </c>
    </row>
    <row r="12" spans="1:6" ht="18.75" customHeight="1">
      <c r="A12" s="5" t="s">
        <v>5</v>
      </c>
      <c r="B12" s="6" t="s">
        <v>6</v>
      </c>
      <c r="C12" s="22">
        <f>SUM(C13)</f>
        <v>9950.4</v>
      </c>
      <c r="D12" s="135">
        <f>D13</f>
        <v>2300</v>
      </c>
      <c r="E12" s="33">
        <f>E13</f>
        <v>1431.47</v>
      </c>
      <c r="F12" s="43">
        <f t="shared" si="0"/>
        <v>62.237826086956524</v>
      </c>
    </row>
    <row r="13" spans="1:6" ht="15" customHeight="1">
      <c r="A13" s="7" t="s">
        <v>7</v>
      </c>
      <c r="B13" s="8" t="s">
        <v>8</v>
      </c>
      <c r="C13" s="23">
        <v>9950.4</v>
      </c>
      <c r="D13" s="136">
        <v>2300</v>
      </c>
      <c r="E13" s="30">
        <v>1431.47</v>
      </c>
      <c r="F13" s="42">
        <f t="shared" si="0"/>
        <v>62.237826086956524</v>
      </c>
    </row>
    <row r="14" spans="1:6" ht="16.5" customHeight="1">
      <c r="A14" s="5" t="s">
        <v>9</v>
      </c>
      <c r="B14" s="6" t="s">
        <v>10</v>
      </c>
      <c r="C14" s="22">
        <f>C15+C16+C17</f>
        <v>5194.8</v>
      </c>
      <c r="D14" s="137">
        <f>D15+D16+D17</f>
        <v>670</v>
      </c>
      <c r="E14" s="33">
        <f>E15+E16+E17</f>
        <v>1545.02</v>
      </c>
      <c r="F14" s="43">
        <f t="shared" si="0"/>
        <v>230.6</v>
      </c>
    </row>
    <row r="15" spans="1:6" ht="16.5" customHeight="1">
      <c r="A15" s="7" t="s">
        <v>32</v>
      </c>
      <c r="B15" s="8" t="s">
        <v>11</v>
      </c>
      <c r="C15" s="23">
        <v>297.3</v>
      </c>
      <c r="D15" s="136">
        <v>40</v>
      </c>
      <c r="E15" s="30">
        <v>10.45</v>
      </c>
      <c r="F15" s="42">
        <f t="shared" si="0"/>
        <v>26.125</v>
      </c>
    </row>
    <row r="16" spans="1:6" ht="16.5" customHeight="1">
      <c r="A16" s="7" t="s">
        <v>105</v>
      </c>
      <c r="B16" s="8" t="s">
        <v>107</v>
      </c>
      <c r="C16" s="23">
        <v>1397.5</v>
      </c>
      <c r="D16" s="136">
        <v>30</v>
      </c>
      <c r="E16" s="30">
        <v>374.73</v>
      </c>
      <c r="F16" s="42">
        <f t="shared" si="0"/>
        <v>1249.1000000000001</v>
      </c>
    </row>
    <row r="17" spans="1:9" ht="17.25" customHeight="1">
      <c r="A17" s="7" t="s">
        <v>33</v>
      </c>
      <c r="B17" s="8" t="s">
        <v>12</v>
      </c>
      <c r="C17" s="23">
        <v>3500</v>
      </c>
      <c r="D17" s="138">
        <v>600</v>
      </c>
      <c r="E17" s="105">
        <v>1159.84</v>
      </c>
      <c r="F17" s="41">
        <f t="shared" si="0"/>
        <v>193.30666666666664</v>
      </c>
      <c r="I17" s="45"/>
    </row>
    <row r="18" spans="1:9" ht="29.25" customHeight="1">
      <c r="A18" s="37" t="s">
        <v>13</v>
      </c>
      <c r="B18" s="38" t="s">
        <v>14</v>
      </c>
      <c r="C18" s="39">
        <f>C19+C20+C21+C22</f>
        <v>2300</v>
      </c>
      <c r="D18" s="87">
        <f>D19+D20+D21+D22</f>
        <v>470</v>
      </c>
      <c r="E18" s="87">
        <f>E19+E20+E21+E22</f>
        <v>653.23</v>
      </c>
      <c r="F18" s="88">
        <f t="shared" si="0"/>
        <v>138.98510638297873</v>
      </c>
      <c r="I18" s="120"/>
    </row>
    <row r="19" spans="1:9" ht="51" customHeight="1">
      <c r="A19" s="7" t="s">
        <v>69</v>
      </c>
      <c r="B19" s="8" t="s">
        <v>56</v>
      </c>
      <c r="C19" s="23">
        <v>1900</v>
      </c>
      <c r="D19" s="70">
        <v>400</v>
      </c>
      <c r="E19" s="142">
        <v>580.63</v>
      </c>
      <c r="F19" s="71">
        <f t="shared" si="0"/>
        <v>145.1575</v>
      </c>
      <c r="I19" s="45"/>
    </row>
    <row r="20" spans="1:6" ht="62.25" customHeight="1">
      <c r="A20" s="10" t="s">
        <v>42</v>
      </c>
      <c r="B20" s="12" t="s">
        <v>34</v>
      </c>
      <c r="C20" s="23">
        <v>200</v>
      </c>
      <c r="D20" s="72">
        <v>50</v>
      </c>
      <c r="E20" s="143">
        <v>58.34</v>
      </c>
      <c r="F20" s="74">
        <f t="shared" si="0"/>
        <v>116.68</v>
      </c>
    </row>
    <row r="21" spans="1:6" ht="34.5" customHeight="1">
      <c r="A21" s="7" t="s">
        <v>15</v>
      </c>
      <c r="B21" s="8" t="s">
        <v>16</v>
      </c>
      <c r="C21" s="23">
        <v>0</v>
      </c>
      <c r="D21" s="71">
        <v>0</v>
      </c>
      <c r="E21" s="142">
        <v>0</v>
      </c>
      <c r="F21" s="71">
        <v>0</v>
      </c>
    </row>
    <row r="22" spans="1:6" ht="41.25" customHeight="1">
      <c r="A22" s="7" t="s">
        <v>88</v>
      </c>
      <c r="B22" s="8" t="s">
        <v>89</v>
      </c>
      <c r="C22" s="107">
        <v>200</v>
      </c>
      <c r="D22" s="106">
        <v>20</v>
      </c>
      <c r="E22" s="142">
        <v>14.26</v>
      </c>
      <c r="F22" s="71">
        <f>E22/D22*100</f>
        <v>71.3</v>
      </c>
    </row>
    <row r="23" spans="1:6" ht="26.25" customHeight="1">
      <c r="A23" s="37" t="s">
        <v>108</v>
      </c>
      <c r="B23" s="38" t="s">
        <v>72</v>
      </c>
      <c r="C23" s="103">
        <f>C26+C27+C28</f>
        <v>941</v>
      </c>
      <c r="D23" s="88">
        <f>D26+D27+D28</f>
        <v>250</v>
      </c>
      <c r="E23" s="146">
        <f>E26+E27+E28</f>
        <v>56.05</v>
      </c>
      <c r="F23" s="88">
        <f>E23/D23*100</f>
        <v>22.419999999999998</v>
      </c>
    </row>
    <row r="24" spans="1:6" ht="89.25" customHeight="1" hidden="1">
      <c r="A24" s="5" t="s">
        <v>17</v>
      </c>
      <c r="B24" s="6" t="s">
        <v>18</v>
      </c>
      <c r="C24" s="99">
        <f>SUM(C25)</f>
        <v>0</v>
      </c>
      <c r="D24" s="74"/>
      <c r="E24" s="143"/>
      <c r="F24" s="101"/>
    </row>
    <row r="25" spans="1:6" ht="153" customHeight="1" hidden="1">
      <c r="A25" s="7" t="s">
        <v>19</v>
      </c>
      <c r="B25" s="8" t="s">
        <v>20</v>
      </c>
      <c r="C25" s="102">
        <v>0</v>
      </c>
      <c r="D25" s="74"/>
      <c r="E25" s="143"/>
      <c r="F25" s="101"/>
    </row>
    <row r="26" spans="1:6" ht="26.25" customHeight="1">
      <c r="A26" s="7" t="s">
        <v>93</v>
      </c>
      <c r="B26" s="8" t="s">
        <v>109</v>
      </c>
      <c r="C26" s="102">
        <v>741</v>
      </c>
      <c r="D26" s="74">
        <v>185</v>
      </c>
      <c r="E26" s="143">
        <v>0</v>
      </c>
      <c r="F26" s="74"/>
    </row>
    <row r="27" spans="1:6" ht="41.25" customHeight="1">
      <c r="A27" s="7" t="s">
        <v>110</v>
      </c>
      <c r="B27" s="8" t="s">
        <v>112</v>
      </c>
      <c r="C27" s="124">
        <v>0</v>
      </c>
      <c r="D27" s="71">
        <v>0</v>
      </c>
      <c r="E27" s="142">
        <v>0</v>
      </c>
      <c r="F27" s="71"/>
    </row>
    <row r="28" spans="1:6" ht="46.5" customHeight="1">
      <c r="A28" s="7" t="s">
        <v>111</v>
      </c>
      <c r="B28" s="8" t="s">
        <v>113</v>
      </c>
      <c r="C28" s="124">
        <v>200</v>
      </c>
      <c r="D28" s="125">
        <v>65</v>
      </c>
      <c r="E28" s="156">
        <v>56.05</v>
      </c>
      <c r="F28" s="125">
        <f>E28/D28*100</f>
        <v>86.23076923076923</v>
      </c>
    </row>
    <row r="29" spans="1:6" ht="28.5" customHeight="1">
      <c r="A29" s="37" t="s">
        <v>114</v>
      </c>
      <c r="B29" s="66" t="s">
        <v>115</v>
      </c>
      <c r="C29" s="126">
        <f>C30</f>
        <v>5000</v>
      </c>
      <c r="D29" s="88">
        <f>D30</f>
        <v>0</v>
      </c>
      <c r="E29" s="87">
        <f>E30</f>
        <v>5918.19</v>
      </c>
      <c r="F29" s="88">
        <f>E29/C29*100</f>
        <v>118.3638</v>
      </c>
    </row>
    <row r="30" spans="1:6" ht="12.75">
      <c r="A30" s="127" t="s">
        <v>97</v>
      </c>
      <c r="B30" s="128" t="s">
        <v>59</v>
      </c>
      <c r="C30" s="129">
        <v>5000</v>
      </c>
      <c r="D30" s="130">
        <v>0</v>
      </c>
      <c r="E30" s="131">
        <v>5918.19</v>
      </c>
      <c r="F30" s="132"/>
    </row>
    <row r="31" spans="1:6" ht="23.25" customHeight="1">
      <c r="A31" s="37" t="s">
        <v>99</v>
      </c>
      <c r="B31" s="109" t="s">
        <v>100</v>
      </c>
      <c r="C31" s="39">
        <f>C32</f>
        <v>0</v>
      </c>
      <c r="D31" s="152">
        <f>D32</f>
        <v>0</v>
      </c>
      <c r="E31" s="149">
        <f>E32</f>
        <v>0</v>
      </c>
      <c r="F31" s="150"/>
    </row>
    <row r="32" spans="1:6" ht="25.5" customHeight="1">
      <c r="A32" s="112" t="s">
        <v>98</v>
      </c>
      <c r="B32" s="113" t="s">
        <v>20</v>
      </c>
      <c r="C32" s="114">
        <v>0</v>
      </c>
      <c r="D32" s="153"/>
      <c r="E32" s="116"/>
      <c r="F32" s="151"/>
    </row>
    <row r="33" spans="1:6" ht="20.25" customHeight="1">
      <c r="A33" s="37" t="s">
        <v>21</v>
      </c>
      <c r="B33" s="38" t="s">
        <v>22</v>
      </c>
      <c r="C33" s="39">
        <f>C34+C35+C36</f>
        <v>0</v>
      </c>
      <c r="D33" s="152">
        <f>D34+D35+D36</f>
        <v>0</v>
      </c>
      <c r="E33" s="149">
        <f>E34+E35+E36</f>
        <v>13.58</v>
      </c>
      <c r="F33" s="134"/>
    </row>
    <row r="34" spans="1:6" ht="24" customHeight="1">
      <c r="A34" s="7" t="s">
        <v>23</v>
      </c>
      <c r="B34" s="8" t="s">
        <v>116</v>
      </c>
      <c r="C34" s="23">
        <v>0</v>
      </c>
      <c r="D34" s="41"/>
      <c r="E34" s="147">
        <v>13.58</v>
      </c>
      <c r="F34" s="31"/>
    </row>
    <row r="35" spans="1:6" ht="21" customHeight="1">
      <c r="A35" s="7" t="s">
        <v>119</v>
      </c>
      <c r="B35" s="8" t="s">
        <v>117</v>
      </c>
      <c r="C35" s="23">
        <v>0</v>
      </c>
      <c r="D35" s="42"/>
      <c r="E35" s="148"/>
      <c r="F35" s="133"/>
    </row>
    <row r="36" spans="1:6" ht="20.25" customHeight="1">
      <c r="A36" s="7" t="s">
        <v>120</v>
      </c>
      <c r="B36" s="8" t="s">
        <v>118</v>
      </c>
      <c r="C36" s="23">
        <v>0</v>
      </c>
      <c r="D36" s="42"/>
      <c r="E36" s="148"/>
      <c r="F36" s="133"/>
    </row>
    <row r="37" spans="1:6" ht="49.5" customHeight="1">
      <c r="A37" s="55" t="s">
        <v>24</v>
      </c>
      <c r="B37" s="56" t="s">
        <v>60</v>
      </c>
      <c r="C37" s="57">
        <f>C38+C41</f>
        <v>6817.1</v>
      </c>
      <c r="D37" s="154">
        <f>D38+D41</f>
        <v>1057.44</v>
      </c>
      <c r="E37" s="154">
        <f>E38+E41</f>
        <v>659.42</v>
      </c>
      <c r="F37" s="76">
        <f>E37/D37*100</f>
        <v>62.360039340293525</v>
      </c>
    </row>
    <row r="38" spans="1:6" ht="27" customHeight="1">
      <c r="A38" s="96" t="s">
        <v>35</v>
      </c>
      <c r="B38" s="38" t="s">
        <v>41</v>
      </c>
      <c r="C38" s="39">
        <f>C39+C40</f>
        <v>6465.5</v>
      </c>
      <c r="D38" s="155">
        <f>D39+D40</f>
        <v>969.54</v>
      </c>
      <c r="E38" s="155">
        <f>E39+E40</f>
        <v>638.12</v>
      </c>
      <c r="F38" s="98">
        <f>E38/D38*100</f>
        <v>65.81677909111538</v>
      </c>
    </row>
    <row r="39" spans="1:10" ht="39">
      <c r="A39" s="10" t="s">
        <v>61</v>
      </c>
      <c r="B39" s="12" t="s">
        <v>64</v>
      </c>
      <c r="C39" s="107">
        <v>5523.6</v>
      </c>
      <c r="D39" s="145">
        <v>828.54</v>
      </c>
      <c r="E39" s="145">
        <v>0</v>
      </c>
      <c r="F39" s="71"/>
      <c r="G39" s="45"/>
      <c r="J39" s="45"/>
    </row>
    <row r="40" spans="1:13" ht="38.25" customHeight="1">
      <c r="A40" s="10" t="s">
        <v>128</v>
      </c>
      <c r="B40" s="12" t="s">
        <v>65</v>
      </c>
      <c r="C40" s="89">
        <v>941.9</v>
      </c>
      <c r="D40" s="144">
        <v>141</v>
      </c>
      <c r="E40" s="144">
        <v>638.12</v>
      </c>
      <c r="F40" s="74">
        <f>E40/D40*100</f>
        <v>452.5673758865248</v>
      </c>
      <c r="G40" s="45"/>
      <c r="I40" s="45"/>
      <c r="M40" s="123"/>
    </row>
    <row r="41" spans="1:6" ht="25.5">
      <c r="A41" s="94" t="s">
        <v>39</v>
      </c>
      <c r="B41" s="95" t="s">
        <v>40</v>
      </c>
      <c r="C41" s="39">
        <f>C42+C43</f>
        <v>351.59999999999997</v>
      </c>
      <c r="D41" s="87">
        <f>D42+D43</f>
        <v>87.89999999999999</v>
      </c>
      <c r="E41" s="146">
        <f>E42+E43</f>
        <v>21.3</v>
      </c>
      <c r="F41" s="88"/>
    </row>
    <row r="42" spans="1:9" ht="52.5" customHeight="1">
      <c r="A42" s="10" t="s">
        <v>122</v>
      </c>
      <c r="B42" s="12" t="s">
        <v>121</v>
      </c>
      <c r="C42" s="24">
        <v>266.4</v>
      </c>
      <c r="D42" s="144">
        <v>66.6</v>
      </c>
      <c r="E42" s="143">
        <v>0</v>
      </c>
      <c r="F42" s="74"/>
      <c r="G42" s="45"/>
      <c r="I42" s="45"/>
    </row>
    <row r="43" spans="1:6" ht="65.25" thickBot="1">
      <c r="A43" s="10" t="s">
        <v>123</v>
      </c>
      <c r="B43" s="12" t="s">
        <v>124</v>
      </c>
      <c r="C43" s="24">
        <v>85.2</v>
      </c>
      <c r="D43" s="142">
        <v>21.3</v>
      </c>
      <c r="E43" s="142">
        <v>21.3</v>
      </c>
      <c r="F43" s="71">
        <f>E43/D43*100</f>
        <v>100</v>
      </c>
    </row>
    <row r="44" spans="1:9" ht="18.75" customHeight="1" thickBot="1">
      <c r="A44" s="61"/>
      <c r="B44" s="62" t="s">
        <v>31</v>
      </c>
      <c r="C44" s="63">
        <f>C10+C37</f>
        <v>30203.300000000003</v>
      </c>
      <c r="D44" s="139">
        <f>D10+D37</f>
        <v>4747.4400000000005</v>
      </c>
      <c r="E44" s="140">
        <f>E10+E37</f>
        <v>10276.96</v>
      </c>
      <c r="F44" s="141">
        <f>E44/D44*100</f>
        <v>216.47372057361437</v>
      </c>
      <c r="I44" s="45"/>
    </row>
    <row r="45" spans="1:3" ht="20.25" customHeight="1">
      <c r="A45" s="16"/>
      <c r="B45" s="13"/>
      <c r="C45" s="14"/>
    </row>
    <row r="46" spans="1:3" ht="12.75" hidden="1">
      <c r="A46" s="13" t="s">
        <v>43</v>
      </c>
      <c r="B46" s="16" t="s">
        <v>44</v>
      </c>
      <c r="C46" s="14"/>
    </row>
    <row r="47" spans="1:3" ht="12.75">
      <c r="A47" s="60" t="s">
        <v>148</v>
      </c>
      <c r="B47" s="13"/>
      <c r="C47" s="14"/>
    </row>
    <row r="48" spans="1:3" ht="22.5">
      <c r="A48" s="46" t="s">
        <v>125</v>
      </c>
      <c r="B48" s="13"/>
      <c r="C48" s="14"/>
    </row>
    <row r="49" spans="1:3" ht="12.75">
      <c r="A49" s="13"/>
      <c r="B49" s="13"/>
      <c r="C49" s="14"/>
    </row>
    <row r="50" spans="1:3" ht="12.75">
      <c r="A50" s="13"/>
      <c r="B50" s="13"/>
      <c r="C50" s="14"/>
    </row>
    <row r="51" spans="1:3" ht="12.75">
      <c r="A51" s="13"/>
      <c r="B51" s="13"/>
      <c r="C51" s="14"/>
    </row>
    <row r="52" spans="1:3" ht="12.75">
      <c r="A52" s="13"/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</sheetData>
  <mergeCells count="6">
    <mergeCell ref="C1:F1"/>
    <mergeCell ref="C2:F2"/>
    <mergeCell ref="A8:C8"/>
    <mergeCell ref="A7:C7"/>
    <mergeCell ref="B3:F3"/>
    <mergeCell ref="B4:F4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32">
      <selection activeCell="M29" sqref="M29"/>
    </sheetView>
  </sheetViews>
  <sheetFormatPr defaultColWidth="9.140625" defaultRowHeight="12.75"/>
  <cols>
    <col min="1" max="1" width="20.421875" style="2" customWidth="1"/>
    <col min="2" max="2" width="37.57421875" style="2" customWidth="1"/>
    <col min="3" max="3" width="8.8515625" style="2" customWidth="1"/>
    <col min="4" max="4" width="11.7109375" style="2" customWidth="1"/>
    <col min="5" max="5" width="11.421875" style="2" customWidth="1"/>
    <col min="6" max="6" width="9.00390625" style="2" customWidth="1"/>
    <col min="7" max="16384" width="9.140625" style="2" customWidth="1"/>
  </cols>
  <sheetData>
    <row r="1" spans="1:7" ht="12.75" customHeight="1">
      <c r="A1" s="1"/>
      <c r="B1" s="64"/>
      <c r="C1" s="223" t="s">
        <v>137</v>
      </c>
      <c r="D1" s="223"/>
      <c r="E1" s="223"/>
      <c r="F1" s="223"/>
      <c r="G1" s="227"/>
    </row>
    <row r="2" spans="1:8" ht="12.75" customHeight="1">
      <c r="A2" s="65"/>
      <c r="B2" s="65"/>
      <c r="C2" s="221" t="s">
        <v>136</v>
      </c>
      <c r="D2" s="221"/>
      <c r="E2" s="221"/>
      <c r="F2" s="221"/>
      <c r="G2" s="228"/>
      <c r="H2" s="65"/>
    </row>
    <row r="3" spans="1:7" ht="12.75" customHeight="1">
      <c r="A3" s="15"/>
      <c r="B3" s="222" t="s">
        <v>138</v>
      </c>
      <c r="C3" s="222"/>
      <c r="D3" s="222"/>
      <c r="E3" s="222"/>
      <c r="F3" s="222"/>
      <c r="G3" s="228"/>
    </row>
    <row r="4" spans="1:7" ht="12.75" customHeight="1">
      <c r="A4" s="1"/>
      <c r="B4" s="222" t="s">
        <v>139</v>
      </c>
      <c r="C4" s="222"/>
      <c r="D4" s="222"/>
      <c r="E4" s="222"/>
      <c r="F4" s="222"/>
      <c r="G4" s="229"/>
    </row>
    <row r="5" ht="9" customHeight="1"/>
    <row r="6" ht="12.75" customHeight="1" hidden="1"/>
    <row r="7" spans="1:5" ht="18.75">
      <c r="A7" s="225" t="s">
        <v>141</v>
      </c>
      <c r="B7" s="225"/>
      <c r="C7" s="225"/>
      <c r="D7" s="226"/>
      <c r="E7" s="226"/>
    </row>
    <row r="8" spans="1:5" ht="30" customHeight="1" thickBot="1">
      <c r="A8" s="219" t="s">
        <v>140</v>
      </c>
      <c r="B8" s="219"/>
      <c r="C8" s="219"/>
      <c r="D8" s="224"/>
      <c r="E8" s="28" t="s">
        <v>48</v>
      </c>
    </row>
    <row r="9" spans="1:7" ht="50.25" customHeight="1" thickBot="1">
      <c r="A9" s="3" t="s">
        <v>1</v>
      </c>
      <c r="B9" s="4" t="s">
        <v>2</v>
      </c>
      <c r="C9" s="21" t="s">
        <v>102</v>
      </c>
      <c r="D9" s="157" t="s">
        <v>106</v>
      </c>
      <c r="E9" s="158" t="s">
        <v>133</v>
      </c>
      <c r="F9" s="159" t="s">
        <v>134</v>
      </c>
      <c r="G9" s="159" t="s">
        <v>135</v>
      </c>
    </row>
    <row r="10" spans="1:7" ht="12.75">
      <c r="A10" s="49" t="s">
        <v>3</v>
      </c>
      <c r="B10" s="50" t="s">
        <v>4</v>
      </c>
      <c r="C10" s="51">
        <f>C11+C18+C23+C30+C33</f>
        <v>23386.2</v>
      </c>
      <c r="D10" s="52">
        <f>D11+D18+D23+D30+D33</f>
        <v>3716</v>
      </c>
      <c r="E10" s="160">
        <f>E11+E18+E23+E29+E31+E33</f>
        <v>12177.14</v>
      </c>
      <c r="F10" s="161">
        <f aca="true" t="shared" si="0" ref="F10:F20">E10/D10*100</f>
        <v>327.6948331539289</v>
      </c>
      <c r="G10" s="161">
        <f aca="true" t="shared" si="1" ref="G10:G20">E10/C10*100</f>
        <v>52.06976764074539</v>
      </c>
    </row>
    <row r="11" spans="1:7" ht="14.25">
      <c r="A11" s="35" t="s">
        <v>5</v>
      </c>
      <c r="B11" s="48" t="s">
        <v>53</v>
      </c>
      <c r="C11" s="36">
        <f>C12+C14</f>
        <v>15145.2</v>
      </c>
      <c r="D11" s="58">
        <f>D12+D14</f>
        <v>2970</v>
      </c>
      <c r="E11" s="162">
        <f>E12+E14</f>
        <v>4742.51</v>
      </c>
      <c r="F11" s="163">
        <f t="shared" si="0"/>
        <v>159.6804713804714</v>
      </c>
      <c r="G11" s="163">
        <f t="shared" si="1"/>
        <v>31.313617515780578</v>
      </c>
    </row>
    <row r="12" spans="1:7" ht="18.75" customHeight="1">
      <c r="A12" s="5" t="s">
        <v>5</v>
      </c>
      <c r="B12" s="6" t="s">
        <v>6</v>
      </c>
      <c r="C12" s="22">
        <f>SUM(C13)</f>
        <v>9950.4</v>
      </c>
      <c r="D12" s="164">
        <f>D13</f>
        <v>2300</v>
      </c>
      <c r="E12" s="165">
        <f>E13</f>
        <v>2194</v>
      </c>
      <c r="F12" s="166">
        <f t="shared" si="0"/>
        <v>95.3913043478261</v>
      </c>
      <c r="G12" s="166">
        <f t="shared" si="1"/>
        <v>22.049364849654285</v>
      </c>
    </row>
    <row r="13" spans="1:7" ht="15" customHeight="1">
      <c r="A13" s="7" t="s">
        <v>7</v>
      </c>
      <c r="B13" s="8" t="s">
        <v>8</v>
      </c>
      <c r="C13" s="23">
        <v>9950.4</v>
      </c>
      <c r="D13" s="167">
        <v>2300</v>
      </c>
      <c r="E13" s="167">
        <v>2194</v>
      </c>
      <c r="F13" s="168">
        <f t="shared" si="0"/>
        <v>95.3913043478261</v>
      </c>
      <c r="G13" s="168">
        <f t="shared" si="1"/>
        <v>22.049364849654285</v>
      </c>
    </row>
    <row r="14" spans="1:7" ht="16.5" customHeight="1">
      <c r="A14" s="5" t="s">
        <v>9</v>
      </c>
      <c r="B14" s="6" t="s">
        <v>10</v>
      </c>
      <c r="C14" s="22">
        <f>C15+C16+C17</f>
        <v>5194.8</v>
      </c>
      <c r="D14" s="165">
        <f>D15+D16+D17</f>
        <v>670</v>
      </c>
      <c r="E14" s="165">
        <f>E15+E16+E17</f>
        <v>2548.51</v>
      </c>
      <c r="F14" s="166">
        <f t="shared" si="0"/>
        <v>380.37462686567164</v>
      </c>
      <c r="G14" s="166">
        <f t="shared" si="1"/>
        <v>49.05886655886656</v>
      </c>
    </row>
    <row r="15" spans="1:7" ht="14.25" customHeight="1">
      <c r="A15" s="7" t="s">
        <v>32</v>
      </c>
      <c r="B15" s="8" t="s">
        <v>11</v>
      </c>
      <c r="C15" s="23">
        <v>297.3</v>
      </c>
      <c r="D15" s="167">
        <v>40</v>
      </c>
      <c r="E15" s="167">
        <v>17.08</v>
      </c>
      <c r="F15" s="168">
        <f t="shared" si="0"/>
        <v>42.699999999999996</v>
      </c>
      <c r="G15" s="168">
        <f t="shared" si="1"/>
        <v>5.745038681466531</v>
      </c>
    </row>
    <row r="16" spans="1:7" ht="14.25" customHeight="1">
      <c r="A16" s="7" t="s">
        <v>105</v>
      </c>
      <c r="B16" s="8" t="s">
        <v>107</v>
      </c>
      <c r="C16" s="23">
        <v>1397.5</v>
      </c>
      <c r="D16" s="167">
        <v>30</v>
      </c>
      <c r="E16" s="167">
        <v>851.97</v>
      </c>
      <c r="F16" s="168">
        <f t="shared" si="0"/>
        <v>2839.9</v>
      </c>
      <c r="G16" s="168">
        <f t="shared" si="1"/>
        <v>60.963864042933814</v>
      </c>
    </row>
    <row r="17" spans="1:9" ht="15" customHeight="1">
      <c r="A17" s="7" t="s">
        <v>33</v>
      </c>
      <c r="B17" s="8" t="s">
        <v>12</v>
      </c>
      <c r="C17" s="23">
        <v>3500</v>
      </c>
      <c r="D17" s="169">
        <v>600</v>
      </c>
      <c r="E17" s="170">
        <v>1679.46</v>
      </c>
      <c r="F17" s="171">
        <f t="shared" si="0"/>
        <v>279.91</v>
      </c>
      <c r="G17" s="171">
        <f>E17/C17*100</f>
        <v>47.984571428571435</v>
      </c>
      <c r="I17" s="45"/>
    </row>
    <row r="18" spans="1:9" ht="27" customHeight="1">
      <c r="A18" s="37" t="s">
        <v>13</v>
      </c>
      <c r="B18" s="38" t="s">
        <v>14</v>
      </c>
      <c r="C18" s="39">
        <f>C19+C20+C21+C22</f>
        <v>2300</v>
      </c>
      <c r="D18" s="172">
        <f>D19+D20+D21+D22</f>
        <v>470</v>
      </c>
      <c r="E18" s="172">
        <f>E19+E20+E21+E22</f>
        <v>1398.35</v>
      </c>
      <c r="F18" s="173">
        <f t="shared" si="0"/>
        <v>297.52127659574467</v>
      </c>
      <c r="G18" s="173">
        <f t="shared" si="1"/>
        <v>60.79782608695652</v>
      </c>
      <c r="I18" s="120"/>
    </row>
    <row r="19" spans="1:9" ht="51" customHeight="1">
      <c r="A19" s="7" t="s">
        <v>69</v>
      </c>
      <c r="B19" s="8" t="s">
        <v>56</v>
      </c>
      <c r="C19" s="23">
        <v>1900</v>
      </c>
      <c r="D19" s="174">
        <v>400</v>
      </c>
      <c r="E19" s="175">
        <v>1295.75</v>
      </c>
      <c r="F19" s="176">
        <f t="shared" si="0"/>
        <v>323.9375</v>
      </c>
      <c r="G19" s="176">
        <f t="shared" si="1"/>
        <v>68.19736842105263</v>
      </c>
      <c r="I19" s="45"/>
    </row>
    <row r="20" spans="1:7" ht="62.25" customHeight="1">
      <c r="A20" s="10" t="s">
        <v>42</v>
      </c>
      <c r="B20" s="12" t="s">
        <v>34</v>
      </c>
      <c r="C20" s="23">
        <v>200</v>
      </c>
      <c r="D20" s="177">
        <v>50</v>
      </c>
      <c r="E20" s="178">
        <v>88.34</v>
      </c>
      <c r="F20" s="179">
        <f t="shared" si="0"/>
        <v>176.68</v>
      </c>
      <c r="G20" s="179">
        <f t="shared" si="1"/>
        <v>44.17</v>
      </c>
    </row>
    <row r="21" spans="1:7" ht="40.5" customHeight="1">
      <c r="A21" s="7" t="s">
        <v>15</v>
      </c>
      <c r="B21" s="8" t="s">
        <v>16</v>
      </c>
      <c r="C21" s="23">
        <v>0</v>
      </c>
      <c r="D21" s="176">
        <v>0</v>
      </c>
      <c r="E21" s="175">
        <v>0</v>
      </c>
      <c r="F21" s="176">
        <v>0</v>
      </c>
      <c r="G21" s="176">
        <v>0</v>
      </c>
    </row>
    <row r="22" spans="1:7" ht="41.25" customHeight="1">
      <c r="A22" s="7" t="s">
        <v>88</v>
      </c>
      <c r="B22" s="8" t="s">
        <v>89</v>
      </c>
      <c r="C22" s="107">
        <v>200</v>
      </c>
      <c r="D22" s="180">
        <v>20</v>
      </c>
      <c r="E22" s="175">
        <v>14.26</v>
      </c>
      <c r="F22" s="176">
        <f>E22/D22*100</f>
        <v>71.3</v>
      </c>
      <c r="G22" s="176">
        <f>E22/C22*100</f>
        <v>7.13</v>
      </c>
    </row>
    <row r="23" spans="1:7" ht="26.25" customHeight="1">
      <c r="A23" s="37" t="s">
        <v>108</v>
      </c>
      <c r="B23" s="38" t="s">
        <v>72</v>
      </c>
      <c r="C23" s="103">
        <f>C26+C27+C28</f>
        <v>941</v>
      </c>
      <c r="D23" s="173">
        <f>D26+D27+D28</f>
        <v>276</v>
      </c>
      <c r="E23" s="181">
        <f>E26+E27+E28</f>
        <v>87.69</v>
      </c>
      <c r="F23" s="173">
        <f>E23/D23*100</f>
        <v>31.771739130434785</v>
      </c>
      <c r="G23" s="173">
        <f>E23/C23*100</f>
        <v>9.318809776833156</v>
      </c>
    </row>
    <row r="24" spans="1:7" ht="89.25" customHeight="1" hidden="1">
      <c r="A24" s="5" t="s">
        <v>17</v>
      </c>
      <c r="B24" s="6" t="s">
        <v>18</v>
      </c>
      <c r="C24" s="99">
        <f>SUM(C25)</f>
        <v>0</v>
      </c>
      <c r="D24" s="179"/>
      <c r="E24" s="178"/>
      <c r="F24" s="182"/>
      <c r="G24" s="182"/>
    </row>
    <row r="25" spans="1:7" ht="153" customHeight="1" hidden="1">
      <c r="A25" s="7" t="s">
        <v>19</v>
      </c>
      <c r="B25" s="8" t="s">
        <v>20</v>
      </c>
      <c r="C25" s="102">
        <v>0</v>
      </c>
      <c r="D25" s="179"/>
      <c r="E25" s="178"/>
      <c r="F25" s="182"/>
      <c r="G25" s="182"/>
    </row>
    <row r="26" spans="1:7" ht="26.25" customHeight="1">
      <c r="A26" s="7" t="s">
        <v>93</v>
      </c>
      <c r="B26" s="8" t="s">
        <v>109</v>
      </c>
      <c r="C26" s="102">
        <v>741</v>
      </c>
      <c r="D26" s="179">
        <v>185</v>
      </c>
      <c r="E26" s="178">
        <v>0</v>
      </c>
      <c r="F26" s="179"/>
      <c r="G26" s="179"/>
    </row>
    <row r="27" spans="1:7" ht="41.25" customHeight="1">
      <c r="A27" s="7" t="s">
        <v>110</v>
      </c>
      <c r="B27" s="8" t="s">
        <v>112</v>
      </c>
      <c r="C27" s="124">
        <v>0</v>
      </c>
      <c r="D27" s="176">
        <v>0</v>
      </c>
      <c r="E27" s="175">
        <v>0</v>
      </c>
      <c r="F27" s="176"/>
      <c r="G27" s="176"/>
    </row>
    <row r="28" spans="1:10" ht="46.5" customHeight="1">
      <c r="A28" s="7" t="s">
        <v>111</v>
      </c>
      <c r="B28" s="8" t="s">
        <v>113</v>
      </c>
      <c r="C28" s="124">
        <v>200</v>
      </c>
      <c r="D28" s="183">
        <v>91</v>
      </c>
      <c r="E28" s="184">
        <v>87.69</v>
      </c>
      <c r="F28" s="183">
        <f>E28/D28*100</f>
        <v>96.36263736263736</v>
      </c>
      <c r="G28" s="183">
        <f>E28/C28*100</f>
        <v>43.845</v>
      </c>
      <c r="J28" s="2">
        <v>26</v>
      </c>
    </row>
    <row r="29" spans="1:7" ht="28.5" customHeight="1">
      <c r="A29" s="37" t="s">
        <v>114</v>
      </c>
      <c r="B29" s="66" t="s">
        <v>115</v>
      </c>
      <c r="C29" s="126">
        <f>C30</f>
        <v>5000</v>
      </c>
      <c r="D29" s="173">
        <f>D30</f>
        <v>0</v>
      </c>
      <c r="E29" s="172">
        <f>E30</f>
        <v>5933.44</v>
      </c>
      <c r="F29" s="203"/>
      <c r="G29" s="173">
        <f>E29/C29*100</f>
        <v>118.66879999999999</v>
      </c>
    </row>
    <row r="30" spans="1:7" ht="12.75">
      <c r="A30" s="127" t="s">
        <v>97</v>
      </c>
      <c r="B30" s="128" t="s">
        <v>59</v>
      </c>
      <c r="C30" s="129">
        <v>5000</v>
      </c>
      <c r="D30" s="185">
        <v>0</v>
      </c>
      <c r="E30" s="186">
        <v>5933.44</v>
      </c>
      <c r="F30" s="187"/>
      <c r="G30" s="187">
        <f>E30/C30*100</f>
        <v>118.66879999999999</v>
      </c>
    </row>
    <row r="31" spans="1:7" ht="23.25" customHeight="1">
      <c r="A31" s="37" t="s">
        <v>99</v>
      </c>
      <c r="B31" s="109" t="s">
        <v>100</v>
      </c>
      <c r="C31" s="39">
        <f>C32</f>
        <v>0</v>
      </c>
      <c r="D31" s="173">
        <f>D32</f>
        <v>0</v>
      </c>
      <c r="E31" s="181">
        <f>E32</f>
        <v>0</v>
      </c>
      <c r="F31" s="188"/>
      <c r="G31" s="188"/>
    </row>
    <row r="32" spans="1:7" ht="25.5" customHeight="1">
      <c r="A32" s="112" t="s">
        <v>98</v>
      </c>
      <c r="B32" s="113" t="s">
        <v>20</v>
      </c>
      <c r="C32" s="114">
        <v>0</v>
      </c>
      <c r="D32" s="189"/>
      <c r="E32" s="190"/>
      <c r="F32" s="191"/>
      <c r="G32" s="191"/>
    </row>
    <row r="33" spans="1:7" ht="15.75" customHeight="1">
      <c r="A33" s="37" t="s">
        <v>21</v>
      </c>
      <c r="B33" s="38" t="s">
        <v>22</v>
      </c>
      <c r="C33" s="39">
        <f>C34+C35+C36</f>
        <v>0</v>
      </c>
      <c r="D33" s="173">
        <f>D34+D35+D36</f>
        <v>0</v>
      </c>
      <c r="E33" s="181">
        <f>E34+E35+E36</f>
        <v>15.15</v>
      </c>
      <c r="F33" s="192"/>
      <c r="G33" s="192"/>
    </row>
    <row r="34" spans="1:7" ht="24" customHeight="1">
      <c r="A34" s="7" t="s">
        <v>23</v>
      </c>
      <c r="B34" s="8" t="s">
        <v>116</v>
      </c>
      <c r="C34" s="23">
        <v>0</v>
      </c>
      <c r="D34" s="171"/>
      <c r="E34" s="193">
        <v>15.15</v>
      </c>
      <c r="F34" s="194"/>
      <c r="G34" s="194"/>
    </row>
    <row r="35" spans="1:7" ht="18.75" customHeight="1">
      <c r="A35" s="7" t="s">
        <v>119</v>
      </c>
      <c r="B35" s="8" t="s">
        <v>142</v>
      </c>
      <c r="C35" s="23">
        <v>0</v>
      </c>
      <c r="D35" s="168"/>
      <c r="E35" s="195"/>
      <c r="F35" s="196"/>
      <c r="G35" s="196"/>
    </row>
    <row r="36" spans="1:7" ht="17.25" customHeight="1">
      <c r="A36" s="7" t="s">
        <v>120</v>
      </c>
      <c r="B36" s="8" t="s">
        <v>118</v>
      </c>
      <c r="C36" s="23">
        <v>0</v>
      </c>
      <c r="D36" s="168"/>
      <c r="E36" s="195"/>
      <c r="F36" s="196"/>
      <c r="G36" s="196"/>
    </row>
    <row r="37" spans="1:7" ht="38.25" customHeight="1">
      <c r="A37" s="55" t="s">
        <v>24</v>
      </c>
      <c r="B37" s="56" t="s">
        <v>143</v>
      </c>
      <c r="C37" s="57">
        <f>C38+C41</f>
        <v>6817.1</v>
      </c>
      <c r="D37" s="197">
        <f>D38+D41</f>
        <v>1057.44</v>
      </c>
      <c r="E37" s="197">
        <f>E38+E41</f>
        <v>1257.24</v>
      </c>
      <c r="F37" s="198">
        <f>E37/D37*100</f>
        <v>118.89468906037222</v>
      </c>
      <c r="G37" s="198">
        <f aca="true" t="shared" si="2" ref="G37:G44">E37/C37*100</f>
        <v>18.442446201463962</v>
      </c>
    </row>
    <row r="38" spans="1:7" ht="27" customHeight="1">
      <c r="A38" s="96" t="s">
        <v>35</v>
      </c>
      <c r="B38" s="38" t="s">
        <v>41</v>
      </c>
      <c r="C38" s="39">
        <f>C39+C40</f>
        <v>6465.5</v>
      </c>
      <c r="D38" s="199">
        <f>D39+D40</f>
        <v>969.54</v>
      </c>
      <c r="E38" s="199">
        <f>E39+E40</f>
        <v>969.54</v>
      </c>
      <c r="F38" s="200">
        <f>E38/D38*100</f>
        <v>100</v>
      </c>
      <c r="G38" s="200">
        <f t="shared" si="2"/>
        <v>14.995591988245302</v>
      </c>
    </row>
    <row r="39" spans="1:10" ht="39">
      <c r="A39" s="10" t="s">
        <v>61</v>
      </c>
      <c r="B39" s="12" t="s">
        <v>64</v>
      </c>
      <c r="C39" s="107">
        <v>5523.6</v>
      </c>
      <c r="D39" s="201">
        <v>828.54</v>
      </c>
      <c r="E39" s="201">
        <v>828.54</v>
      </c>
      <c r="F39" s="176">
        <f>E39/D39*100</f>
        <v>100</v>
      </c>
      <c r="G39" s="176">
        <f t="shared" si="2"/>
        <v>15</v>
      </c>
      <c r="J39" s="45"/>
    </row>
    <row r="40" spans="1:13" ht="38.25" customHeight="1">
      <c r="A40" s="10" t="s">
        <v>128</v>
      </c>
      <c r="B40" s="12" t="s">
        <v>65</v>
      </c>
      <c r="C40" s="89">
        <v>941.9</v>
      </c>
      <c r="D40" s="202">
        <v>141</v>
      </c>
      <c r="E40" s="202">
        <v>141</v>
      </c>
      <c r="F40" s="179">
        <f>E40/D40*100</f>
        <v>100</v>
      </c>
      <c r="G40" s="179">
        <f t="shared" si="2"/>
        <v>14.969742010829176</v>
      </c>
      <c r="I40" s="45"/>
      <c r="M40" s="123"/>
    </row>
    <row r="41" spans="1:7" ht="18" customHeight="1">
      <c r="A41" s="94" t="s">
        <v>39</v>
      </c>
      <c r="B41" s="95" t="s">
        <v>40</v>
      </c>
      <c r="C41" s="39">
        <f>C42+C43</f>
        <v>351.59999999999997</v>
      </c>
      <c r="D41" s="172">
        <f>D42+D43</f>
        <v>87.89999999999999</v>
      </c>
      <c r="E41" s="181">
        <f>E42+E43</f>
        <v>287.7</v>
      </c>
      <c r="F41" s="173"/>
      <c r="G41" s="173">
        <f t="shared" si="2"/>
        <v>81.8259385665529</v>
      </c>
    </row>
    <row r="42" spans="1:9" ht="52.5" customHeight="1">
      <c r="A42" s="10" t="s">
        <v>122</v>
      </c>
      <c r="B42" s="12" t="s">
        <v>121</v>
      </c>
      <c r="C42" s="24">
        <v>266.4</v>
      </c>
      <c r="D42" s="202">
        <v>66.6</v>
      </c>
      <c r="E42" s="178">
        <v>266.4</v>
      </c>
      <c r="F42" s="179">
        <f>E42/D42*100</f>
        <v>400</v>
      </c>
      <c r="G42" s="179">
        <f t="shared" si="2"/>
        <v>100</v>
      </c>
      <c r="I42" s="45"/>
    </row>
    <row r="43" spans="1:7" ht="78.75" thickBot="1">
      <c r="A43" s="10" t="s">
        <v>123</v>
      </c>
      <c r="B43" s="12" t="s">
        <v>124</v>
      </c>
      <c r="C43" s="24">
        <v>85.2</v>
      </c>
      <c r="D43" s="175">
        <v>21.3</v>
      </c>
      <c r="E43" s="175">
        <v>21.3</v>
      </c>
      <c r="F43" s="176">
        <f>E43/D43*100</f>
        <v>100</v>
      </c>
      <c r="G43" s="176">
        <f t="shared" si="2"/>
        <v>25</v>
      </c>
    </row>
    <row r="44" spans="1:9" ht="18.75" customHeight="1" thickBot="1">
      <c r="A44" s="61"/>
      <c r="B44" s="62" t="s">
        <v>31</v>
      </c>
      <c r="C44" s="63">
        <f>C10+C37</f>
        <v>30203.300000000003</v>
      </c>
      <c r="D44" s="139">
        <f>D10+D37</f>
        <v>4773.4400000000005</v>
      </c>
      <c r="E44" s="140">
        <f>E10+E37</f>
        <v>13434.38</v>
      </c>
      <c r="F44" s="141">
        <f>E44/D44*100</f>
        <v>281.44021921297843</v>
      </c>
      <c r="G44" s="141">
        <f t="shared" si="2"/>
        <v>44.479841606711844</v>
      </c>
      <c r="I44" s="45"/>
    </row>
    <row r="45" spans="1:3" ht="20.25" customHeight="1">
      <c r="A45" s="16"/>
      <c r="B45" s="13"/>
      <c r="C45" s="14"/>
    </row>
    <row r="46" spans="1:3" ht="12.75" hidden="1">
      <c r="A46" s="13" t="s">
        <v>43</v>
      </c>
      <c r="B46" s="16" t="s">
        <v>44</v>
      </c>
      <c r="C46" s="14"/>
    </row>
    <row r="47" spans="1:3" ht="12.75">
      <c r="A47" s="60" t="s">
        <v>149</v>
      </c>
      <c r="B47" s="13"/>
      <c r="C47" s="14"/>
    </row>
    <row r="48" spans="1:3" ht="22.5">
      <c r="A48" s="46" t="s">
        <v>125</v>
      </c>
      <c r="B48" s="13"/>
      <c r="C48" s="14"/>
    </row>
    <row r="49" spans="1:3" ht="12.75">
      <c r="A49" s="13"/>
      <c r="B49" s="13"/>
      <c r="C49" s="14"/>
    </row>
    <row r="50" spans="1:3" ht="12.75">
      <c r="A50" s="13"/>
      <c r="B50" s="13"/>
      <c r="C50" s="14"/>
    </row>
    <row r="51" spans="1:3" ht="12.75">
      <c r="A51" s="13"/>
      <c r="B51" s="13"/>
      <c r="C51" s="14"/>
    </row>
    <row r="52" spans="1:3" ht="12.75">
      <c r="A52" s="13"/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</sheetData>
  <mergeCells count="6">
    <mergeCell ref="A8:D8"/>
    <mergeCell ref="A7:E7"/>
    <mergeCell ref="C1:G1"/>
    <mergeCell ref="C2:G2"/>
    <mergeCell ref="B3:G3"/>
    <mergeCell ref="B4:G4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48" sqref="A48"/>
    </sheetView>
  </sheetViews>
  <sheetFormatPr defaultColWidth="9.140625" defaultRowHeight="12.75"/>
  <cols>
    <col min="1" max="1" width="20.421875" style="2" customWidth="1"/>
    <col min="2" max="2" width="37.57421875" style="2" customWidth="1"/>
    <col min="3" max="3" width="8.8515625" style="2" customWidth="1"/>
    <col min="4" max="4" width="0.85546875" style="2" customWidth="1"/>
    <col min="5" max="5" width="11.421875" style="2" customWidth="1"/>
    <col min="6" max="6" width="1.1484375" style="2" customWidth="1"/>
    <col min="7" max="16384" width="9.140625" style="2" customWidth="1"/>
  </cols>
  <sheetData>
    <row r="1" spans="1:7" ht="12.75" customHeight="1">
      <c r="A1" s="1"/>
      <c r="B1" s="64"/>
      <c r="C1" s="223" t="s">
        <v>137</v>
      </c>
      <c r="D1" s="223"/>
      <c r="E1" s="223"/>
      <c r="F1" s="223"/>
      <c r="G1" s="227"/>
    </row>
    <row r="2" spans="1:8" ht="12.75" customHeight="1">
      <c r="A2" s="65"/>
      <c r="B2" s="65"/>
      <c r="C2" s="221" t="s">
        <v>136</v>
      </c>
      <c r="D2" s="221"/>
      <c r="E2" s="221"/>
      <c r="F2" s="221"/>
      <c r="G2" s="228"/>
      <c r="H2" s="65"/>
    </row>
    <row r="3" spans="1:7" ht="12.75" customHeight="1">
      <c r="A3" s="15"/>
      <c r="B3" s="222" t="s">
        <v>138</v>
      </c>
      <c r="C3" s="222"/>
      <c r="D3" s="222"/>
      <c r="E3" s="222"/>
      <c r="F3" s="222"/>
      <c r="G3" s="228"/>
    </row>
    <row r="4" spans="1:7" ht="12.75" customHeight="1">
      <c r="A4" s="1"/>
      <c r="B4" s="222" t="s">
        <v>139</v>
      </c>
      <c r="C4" s="222"/>
      <c r="D4" s="222"/>
      <c r="E4" s="222"/>
      <c r="F4" s="222"/>
      <c r="G4" s="229"/>
    </row>
    <row r="5" ht="9" customHeight="1"/>
    <row r="6" ht="12.75" customHeight="1" hidden="1"/>
    <row r="7" spans="1:5" ht="18.75">
      <c r="A7" s="225" t="s">
        <v>141</v>
      </c>
      <c r="B7" s="225"/>
      <c r="C7" s="225"/>
      <c r="D7" s="226"/>
      <c r="E7" s="226"/>
    </row>
    <row r="8" spans="1:5" ht="44.25" customHeight="1" thickBot="1">
      <c r="A8" s="219" t="s">
        <v>144</v>
      </c>
      <c r="B8" s="219"/>
      <c r="C8" s="219"/>
      <c r="D8" s="224"/>
      <c r="E8" s="28" t="s">
        <v>48</v>
      </c>
    </row>
    <row r="9" spans="1:7" ht="50.25" customHeight="1" thickBot="1">
      <c r="A9" s="3" t="s">
        <v>1</v>
      </c>
      <c r="B9" s="4" t="s">
        <v>2</v>
      </c>
      <c r="C9" s="21" t="s">
        <v>102</v>
      </c>
      <c r="D9" s="157" t="s">
        <v>106</v>
      </c>
      <c r="E9" s="158" t="s">
        <v>145</v>
      </c>
      <c r="F9" s="159" t="s">
        <v>134</v>
      </c>
      <c r="G9" s="69" t="s">
        <v>135</v>
      </c>
    </row>
    <row r="10" spans="1:7" ht="12.75">
      <c r="A10" s="49" t="s">
        <v>3</v>
      </c>
      <c r="B10" s="50" t="s">
        <v>4</v>
      </c>
      <c r="C10" s="51">
        <f>C11+C18+C23+C30+C33</f>
        <v>25386.2</v>
      </c>
      <c r="D10" s="52">
        <f>D11+D18+D23+D30+D33</f>
        <v>3716</v>
      </c>
      <c r="E10" s="160">
        <f>E11+E18+E23+E29+E31+E33</f>
        <v>15639.580000000002</v>
      </c>
      <c r="F10" s="161">
        <f aca="true" t="shared" si="0" ref="F10:F20">E10/D10*100</f>
        <v>420.87136706135635</v>
      </c>
      <c r="G10" s="161">
        <f aca="true" t="shared" si="1" ref="G10:G20">E10/C10*100</f>
        <v>61.606620920027424</v>
      </c>
    </row>
    <row r="11" spans="1:7" ht="14.25">
      <c r="A11" s="35" t="s">
        <v>5</v>
      </c>
      <c r="B11" s="48" t="s">
        <v>53</v>
      </c>
      <c r="C11" s="36">
        <f>C12+C14</f>
        <v>15645.2</v>
      </c>
      <c r="D11" s="58">
        <f>D12+D14</f>
        <v>2970</v>
      </c>
      <c r="E11" s="162">
        <f>E12+E14</f>
        <v>6956.54</v>
      </c>
      <c r="F11" s="163">
        <f t="shared" si="0"/>
        <v>234.22693602693602</v>
      </c>
      <c r="G11" s="163">
        <f t="shared" si="1"/>
        <v>44.46437245928463</v>
      </c>
    </row>
    <row r="12" spans="1:7" ht="18.75" customHeight="1">
      <c r="A12" s="5" t="s">
        <v>5</v>
      </c>
      <c r="B12" s="6" t="s">
        <v>6</v>
      </c>
      <c r="C12" s="22">
        <f>SUM(C13)</f>
        <v>9950.4</v>
      </c>
      <c r="D12" s="164">
        <f>D13</f>
        <v>2300</v>
      </c>
      <c r="E12" s="165">
        <f>E13</f>
        <v>2950.23</v>
      </c>
      <c r="F12" s="166">
        <f t="shared" si="0"/>
        <v>128.2708695652174</v>
      </c>
      <c r="G12" s="166">
        <f t="shared" si="1"/>
        <v>29.649360829715388</v>
      </c>
    </row>
    <row r="13" spans="1:7" ht="15" customHeight="1">
      <c r="A13" s="7" t="s">
        <v>7</v>
      </c>
      <c r="B13" s="8" t="s">
        <v>8</v>
      </c>
      <c r="C13" s="23">
        <v>9950.4</v>
      </c>
      <c r="D13" s="167">
        <v>2300</v>
      </c>
      <c r="E13" s="167">
        <v>2950.23</v>
      </c>
      <c r="F13" s="168">
        <f t="shared" si="0"/>
        <v>128.2708695652174</v>
      </c>
      <c r="G13" s="168">
        <f t="shared" si="1"/>
        <v>29.649360829715388</v>
      </c>
    </row>
    <row r="14" spans="1:7" ht="16.5" customHeight="1">
      <c r="A14" s="5" t="s">
        <v>9</v>
      </c>
      <c r="B14" s="6" t="s">
        <v>10</v>
      </c>
      <c r="C14" s="22">
        <f>C15+C16+C17</f>
        <v>5694.8</v>
      </c>
      <c r="D14" s="165">
        <f>D15+D16+D17</f>
        <v>670</v>
      </c>
      <c r="E14" s="165">
        <f>E15+E16+E17</f>
        <v>4006.31</v>
      </c>
      <c r="F14" s="166">
        <f t="shared" si="0"/>
        <v>597.9567164179105</v>
      </c>
      <c r="G14" s="166">
        <f t="shared" si="1"/>
        <v>70.35031958980122</v>
      </c>
    </row>
    <row r="15" spans="1:7" ht="14.25" customHeight="1">
      <c r="A15" s="7" t="s">
        <v>32</v>
      </c>
      <c r="B15" s="8" t="s">
        <v>11</v>
      </c>
      <c r="C15" s="23">
        <v>297.3</v>
      </c>
      <c r="D15" s="167">
        <v>40</v>
      </c>
      <c r="E15" s="167">
        <v>20.34</v>
      </c>
      <c r="F15" s="168">
        <f t="shared" si="0"/>
        <v>50.849999999999994</v>
      </c>
      <c r="G15" s="168">
        <f t="shared" si="1"/>
        <v>6.841574167507567</v>
      </c>
    </row>
    <row r="16" spans="1:7" ht="14.25" customHeight="1">
      <c r="A16" s="7" t="s">
        <v>105</v>
      </c>
      <c r="B16" s="8" t="s">
        <v>107</v>
      </c>
      <c r="C16" s="23">
        <v>1597.5</v>
      </c>
      <c r="D16" s="167">
        <v>30</v>
      </c>
      <c r="E16" s="167">
        <v>1221.86</v>
      </c>
      <c r="F16" s="168">
        <f t="shared" si="0"/>
        <v>4072.8666666666663</v>
      </c>
      <c r="G16" s="168">
        <f t="shared" si="1"/>
        <v>76.48575899843505</v>
      </c>
    </row>
    <row r="17" spans="1:9" ht="15" customHeight="1">
      <c r="A17" s="7" t="s">
        <v>33</v>
      </c>
      <c r="B17" s="8" t="s">
        <v>12</v>
      </c>
      <c r="C17" s="23">
        <v>3800</v>
      </c>
      <c r="D17" s="169">
        <v>600</v>
      </c>
      <c r="E17" s="170">
        <v>2764.11</v>
      </c>
      <c r="F17" s="171">
        <f t="shared" si="0"/>
        <v>460.68500000000006</v>
      </c>
      <c r="G17" s="171">
        <f t="shared" si="1"/>
        <v>72.73973684210526</v>
      </c>
      <c r="I17" s="45"/>
    </row>
    <row r="18" spans="1:9" ht="27" customHeight="1">
      <c r="A18" s="37" t="s">
        <v>13</v>
      </c>
      <c r="B18" s="38" t="s">
        <v>14</v>
      </c>
      <c r="C18" s="39">
        <f>C19+C20+C21+C22</f>
        <v>2800</v>
      </c>
      <c r="D18" s="172">
        <f>D19+D20+D21+D22</f>
        <v>470</v>
      </c>
      <c r="E18" s="172">
        <f>E19+E20+E21+E22</f>
        <v>1654.18</v>
      </c>
      <c r="F18" s="173">
        <f t="shared" si="0"/>
        <v>351.9531914893617</v>
      </c>
      <c r="G18" s="173">
        <f t="shared" si="1"/>
        <v>59.07785714285715</v>
      </c>
      <c r="I18" s="120"/>
    </row>
    <row r="19" spans="1:9" ht="51" customHeight="1">
      <c r="A19" s="7" t="s">
        <v>69</v>
      </c>
      <c r="B19" s="8" t="s">
        <v>56</v>
      </c>
      <c r="C19" s="23">
        <v>2400</v>
      </c>
      <c r="D19" s="174">
        <v>400</v>
      </c>
      <c r="E19" s="175">
        <v>1498.74</v>
      </c>
      <c r="F19" s="176">
        <f t="shared" si="0"/>
        <v>374.685</v>
      </c>
      <c r="G19" s="176">
        <f t="shared" si="1"/>
        <v>62.4475</v>
      </c>
      <c r="I19" s="45"/>
    </row>
    <row r="20" spans="1:7" ht="62.25" customHeight="1">
      <c r="A20" s="10" t="s">
        <v>42</v>
      </c>
      <c r="B20" s="12" t="s">
        <v>34</v>
      </c>
      <c r="C20" s="23">
        <v>200</v>
      </c>
      <c r="D20" s="177">
        <v>50</v>
      </c>
      <c r="E20" s="178">
        <v>107.92</v>
      </c>
      <c r="F20" s="179">
        <f t="shared" si="0"/>
        <v>215.83999999999997</v>
      </c>
      <c r="G20" s="179">
        <f t="shared" si="1"/>
        <v>53.959999999999994</v>
      </c>
    </row>
    <row r="21" spans="1:7" ht="40.5" customHeight="1">
      <c r="A21" s="7" t="s">
        <v>15</v>
      </c>
      <c r="B21" s="8" t="s">
        <v>16</v>
      </c>
      <c r="C21" s="23">
        <v>0</v>
      </c>
      <c r="D21" s="176">
        <v>0</v>
      </c>
      <c r="E21" s="175">
        <v>0</v>
      </c>
      <c r="F21" s="176">
        <v>0</v>
      </c>
      <c r="G21" s="176">
        <v>0</v>
      </c>
    </row>
    <row r="22" spans="1:7" ht="41.25" customHeight="1">
      <c r="A22" s="7" t="s">
        <v>88</v>
      </c>
      <c r="B22" s="8" t="s">
        <v>89</v>
      </c>
      <c r="C22" s="107">
        <v>200</v>
      </c>
      <c r="D22" s="180">
        <v>20</v>
      </c>
      <c r="E22" s="175">
        <v>47.52</v>
      </c>
      <c r="F22" s="176">
        <f>E22/D22*100</f>
        <v>237.60000000000002</v>
      </c>
      <c r="G22" s="176">
        <f>E22/C22*100</f>
        <v>23.76</v>
      </c>
    </row>
    <row r="23" spans="1:7" ht="26.25" customHeight="1">
      <c r="A23" s="37" t="s">
        <v>108</v>
      </c>
      <c r="B23" s="38" t="s">
        <v>72</v>
      </c>
      <c r="C23" s="103">
        <f>C26+C27+C28</f>
        <v>941</v>
      </c>
      <c r="D23" s="173">
        <f>D26+D27+D28</f>
        <v>276</v>
      </c>
      <c r="E23" s="181">
        <f>E26+E27+E28</f>
        <v>296.03000000000003</v>
      </c>
      <c r="F23" s="173">
        <f>E23/D23*100</f>
        <v>107.2572463768116</v>
      </c>
      <c r="G23" s="173">
        <f>E23/C23*100</f>
        <v>31.459086078639746</v>
      </c>
    </row>
    <row r="24" spans="1:7" ht="89.25" customHeight="1" hidden="1">
      <c r="A24" s="5" t="s">
        <v>17</v>
      </c>
      <c r="B24" s="6" t="s">
        <v>18</v>
      </c>
      <c r="C24" s="99">
        <f>SUM(C25)</f>
        <v>0</v>
      </c>
      <c r="D24" s="179"/>
      <c r="E24" s="178"/>
      <c r="F24" s="182"/>
      <c r="G24" s="182"/>
    </row>
    <row r="25" spans="1:7" ht="153" customHeight="1" hidden="1">
      <c r="A25" s="7" t="s">
        <v>19</v>
      </c>
      <c r="B25" s="8" t="s">
        <v>20</v>
      </c>
      <c r="C25" s="102">
        <v>0</v>
      </c>
      <c r="D25" s="179"/>
      <c r="E25" s="178"/>
      <c r="F25" s="182"/>
      <c r="G25" s="182"/>
    </row>
    <row r="26" spans="1:7" ht="26.25" customHeight="1">
      <c r="A26" s="7" t="s">
        <v>93</v>
      </c>
      <c r="B26" s="8" t="s">
        <v>109</v>
      </c>
      <c r="C26" s="102">
        <v>741</v>
      </c>
      <c r="D26" s="179">
        <v>185</v>
      </c>
      <c r="E26" s="178">
        <v>185</v>
      </c>
      <c r="F26" s="179"/>
      <c r="G26" s="179">
        <f>E26/C26*100</f>
        <v>24.966261808367072</v>
      </c>
    </row>
    <row r="27" spans="1:7" ht="41.25" customHeight="1">
      <c r="A27" s="7" t="s">
        <v>110</v>
      </c>
      <c r="B27" s="8" t="s">
        <v>112</v>
      </c>
      <c r="C27" s="124">
        <v>0</v>
      </c>
      <c r="D27" s="176">
        <v>0</v>
      </c>
      <c r="E27" s="175">
        <v>0.3</v>
      </c>
      <c r="F27" s="176"/>
      <c r="G27" s="176"/>
    </row>
    <row r="28" spans="1:7" ht="46.5" customHeight="1">
      <c r="A28" s="7" t="s">
        <v>111</v>
      </c>
      <c r="B28" s="8" t="s">
        <v>113</v>
      </c>
      <c r="C28" s="124">
        <v>200</v>
      </c>
      <c r="D28" s="183">
        <v>91</v>
      </c>
      <c r="E28" s="184">
        <v>110.73</v>
      </c>
      <c r="F28" s="183">
        <f>E28/D28*100</f>
        <v>121.68131868131869</v>
      </c>
      <c r="G28" s="183">
        <f>E28/C28*100</f>
        <v>55.364999999999995</v>
      </c>
    </row>
    <row r="29" spans="1:7" ht="28.5" customHeight="1">
      <c r="A29" s="37" t="s">
        <v>114</v>
      </c>
      <c r="B29" s="66" t="s">
        <v>115</v>
      </c>
      <c r="C29" s="126">
        <f>C30</f>
        <v>6000</v>
      </c>
      <c r="D29" s="173">
        <f>D30</f>
        <v>0</v>
      </c>
      <c r="E29" s="172">
        <f>E30</f>
        <v>6532.63</v>
      </c>
      <c r="F29" s="203"/>
      <c r="G29" s="173">
        <f>E29/C29*100</f>
        <v>108.87716666666667</v>
      </c>
    </row>
    <row r="30" spans="1:7" ht="12.75">
      <c r="A30" s="127" t="s">
        <v>97</v>
      </c>
      <c r="B30" s="128" t="s">
        <v>59</v>
      </c>
      <c r="C30" s="129">
        <v>6000</v>
      </c>
      <c r="D30" s="185">
        <v>0</v>
      </c>
      <c r="E30" s="186">
        <v>6532.63</v>
      </c>
      <c r="F30" s="187"/>
      <c r="G30" s="187">
        <f>E30/C30*100</f>
        <v>108.87716666666667</v>
      </c>
    </row>
    <row r="31" spans="1:7" ht="23.25" customHeight="1">
      <c r="A31" s="37" t="s">
        <v>99</v>
      </c>
      <c r="B31" s="109" t="s">
        <v>100</v>
      </c>
      <c r="C31" s="39">
        <f>C32</f>
        <v>0</v>
      </c>
      <c r="D31" s="173">
        <f>D32</f>
        <v>0</v>
      </c>
      <c r="E31" s="181">
        <f>E32</f>
        <v>0</v>
      </c>
      <c r="F31" s="188"/>
      <c r="G31" s="188"/>
    </row>
    <row r="32" spans="1:7" ht="25.5" customHeight="1">
      <c r="A32" s="112" t="s">
        <v>98</v>
      </c>
      <c r="B32" s="113" t="s">
        <v>20</v>
      </c>
      <c r="C32" s="114">
        <v>0</v>
      </c>
      <c r="D32" s="189"/>
      <c r="E32" s="190"/>
      <c r="F32" s="191"/>
      <c r="G32" s="191"/>
    </row>
    <row r="33" spans="1:7" ht="15.75" customHeight="1">
      <c r="A33" s="37" t="s">
        <v>21</v>
      </c>
      <c r="B33" s="38" t="s">
        <v>22</v>
      </c>
      <c r="C33" s="39">
        <f>C34+C35+C36</f>
        <v>0</v>
      </c>
      <c r="D33" s="173">
        <f>D34+D35+D36</f>
        <v>0</v>
      </c>
      <c r="E33" s="181">
        <f>E34+E35+E36</f>
        <v>200.2</v>
      </c>
      <c r="F33" s="192"/>
      <c r="G33" s="192"/>
    </row>
    <row r="34" spans="1:7" ht="24" customHeight="1">
      <c r="A34" s="7" t="s">
        <v>23</v>
      </c>
      <c r="B34" s="8" t="s">
        <v>116</v>
      </c>
      <c r="C34" s="23">
        <v>0</v>
      </c>
      <c r="D34" s="171"/>
      <c r="E34" s="193">
        <v>0.2</v>
      </c>
      <c r="F34" s="194"/>
      <c r="G34" s="194"/>
    </row>
    <row r="35" spans="1:7" ht="18.75" customHeight="1">
      <c r="A35" s="7" t="s">
        <v>119</v>
      </c>
      <c r="B35" s="8" t="s">
        <v>142</v>
      </c>
      <c r="C35" s="107">
        <v>0</v>
      </c>
      <c r="D35" s="205"/>
      <c r="E35" s="195">
        <v>200</v>
      </c>
      <c r="F35" s="196"/>
      <c r="G35" s="196"/>
    </row>
    <row r="36" spans="1:7" ht="17.25" customHeight="1">
      <c r="A36" s="7" t="s">
        <v>120</v>
      </c>
      <c r="B36" s="8" t="s">
        <v>118</v>
      </c>
      <c r="C36" s="23">
        <v>0</v>
      </c>
      <c r="D36" s="168"/>
      <c r="E36" s="195"/>
      <c r="F36" s="196"/>
      <c r="G36" s="196"/>
    </row>
    <row r="37" spans="1:7" ht="38.25" customHeight="1">
      <c r="A37" s="55" t="s">
        <v>24</v>
      </c>
      <c r="B37" s="56" t="s">
        <v>143</v>
      </c>
      <c r="C37" s="57">
        <f>C38+C41</f>
        <v>6817.1</v>
      </c>
      <c r="D37" s="197">
        <f>D38+D41</f>
        <v>1057.44</v>
      </c>
      <c r="E37" s="197">
        <f>E38+E41</f>
        <v>1797.75</v>
      </c>
      <c r="F37" s="198">
        <f>E37/D37*100</f>
        <v>170.00964593735816</v>
      </c>
      <c r="G37" s="198">
        <f aca="true" t="shared" si="2" ref="G37:G44">E37/C37*100</f>
        <v>26.371184227897494</v>
      </c>
    </row>
    <row r="38" spans="1:7" ht="27" customHeight="1">
      <c r="A38" s="96" t="s">
        <v>35</v>
      </c>
      <c r="B38" s="38" t="s">
        <v>41</v>
      </c>
      <c r="C38" s="39">
        <f>C39+C40</f>
        <v>6465.5</v>
      </c>
      <c r="D38" s="199">
        <f>D39+D40</f>
        <v>969.54</v>
      </c>
      <c r="E38" s="199">
        <f>E39+E40</f>
        <v>1488.75</v>
      </c>
      <c r="F38" s="200">
        <f>E38/D38*100</f>
        <v>153.55220001237703</v>
      </c>
      <c r="G38" s="200">
        <f t="shared" si="2"/>
        <v>23.026061402830408</v>
      </c>
    </row>
    <row r="39" spans="1:10" ht="39">
      <c r="A39" s="10" t="s">
        <v>61</v>
      </c>
      <c r="B39" s="12" t="s">
        <v>64</v>
      </c>
      <c r="C39" s="107">
        <v>5523.6</v>
      </c>
      <c r="D39" s="201">
        <v>828.54</v>
      </c>
      <c r="E39" s="201"/>
      <c r="F39" s="176">
        <f>E39/D39*100</f>
        <v>0</v>
      </c>
      <c r="G39" s="176">
        <f t="shared" si="2"/>
        <v>0</v>
      </c>
      <c r="J39" s="45"/>
    </row>
    <row r="40" spans="1:13" ht="38.25" customHeight="1">
      <c r="A40" s="10" t="s">
        <v>128</v>
      </c>
      <c r="B40" s="12" t="s">
        <v>65</v>
      </c>
      <c r="C40" s="89">
        <v>941.9</v>
      </c>
      <c r="D40" s="202">
        <v>141</v>
      </c>
      <c r="E40" s="202">
        <v>1488.75</v>
      </c>
      <c r="F40" s="179">
        <f>E40/D40*100</f>
        <v>1055.851063829787</v>
      </c>
      <c r="G40" s="179">
        <f t="shared" si="2"/>
        <v>158.05818027391442</v>
      </c>
      <c r="I40" s="45"/>
      <c r="M40" s="123"/>
    </row>
    <row r="41" spans="1:7" ht="18" customHeight="1">
      <c r="A41" s="94" t="s">
        <v>39</v>
      </c>
      <c r="B41" s="95" t="s">
        <v>40</v>
      </c>
      <c r="C41" s="39">
        <f>C42+C43</f>
        <v>351.59999999999997</v>
      </c>
      <c r="D41" s="172">
        <f>D42+D43</f>
        <v>87.89999999999999</v>
      </c>
      <c r="E41" s="181">
        <f>E42+E43</f>
        <v>309</v>
      </c>
      <c r="F41" s="173"/>
      <c r="G41" s="173">
        <f t="shared" si="2"/>
        <v>87.88395904436861</v>
      </c>
    </row>
    <row r="42" spans="1:9" ht="52.5" customHeight="1">
      <c r="A42" s="10" t="s">
        <v>122</v>
      </c>
      <c r="B42" s="12" t="s">
        <v>121</v>
      </c>
      <c r="C42" s="24">
        <v>266.4</v>
      </c>
      <c r="D42" s="202">
        <v>66.6</v>
      </c>
      <c r="E42" s="178">
        <v>266.4</v>
      </c>
      <c r="F42" s="179">
        <f>E42/D42*100</f>
        <v>400</v>
      </c>
      <c r="G42" s="179">
        <f t="shared" si="2"/>
        <v>100</v>
      </c>
      <c r="I42" s="45"/>
    </row>
    <row r="43" spans="1:7" ht="78.75" thickBot="1">
      <c r="A43" s="10" t="s">
        <v>123</v>
      </c>
      <c r="B43" s="12" t="s">
        <v>124</v>
      </c>
      <c r="C43" s="24">
        <v>85.2</v>
      </c>
      <c r="D43" s="175">
        <v>21.3</v>
      </c>
      <c r="E43" s="175">
        <v>42.6</v>
      </c>
      <c r="F43" s="176">
        <f>E43/D43*100</f>
        <v>200</v>
      </c>
      <c r="G43" s="176">
        <f t="shared" si="2"/>
        <v>50</v>
      </c>
    </row>
    <row r="44" spans="1:9" ht="18.75" customHeight="1" thickBot="1">
      <c r="A44" s="61"/>
      <c r="B44" s="62" t="s">
        <v>31</v>
      </c>
      <c r="C44" s="63">
        <f>C10+C37</f>
        <v>32203.300000000003</v>
      </c>
      <c r="D44" s="139">
        <f>D10+D37</f>
        <v>4773.4400000000005</v>
      </c>
      <c r="E44" s="140">
        <f>E10+E37</f>
        <v>17437.33</v>
      </c>
      <c r="F44" s="141">
        <f>E44/D44*100</f>
        <v>365.2990296306228</v>
      </c>
      <c r="G44" s="141">
        <f t="shared" si="2"/>
        <v>54.14764946449587</v>
      </c>
      <c r="I44" s="45"/>
    </row>
    <row r="45" spans="1:3" ht="20.25" customHeight="1">
      <c r="A45" s="16"/>
      <c r="B45" s="13"/>
      <c r="C45" s="14"/>
    </row>
    <row r="46" spans="1:3" ht="12.75" hidden="1">
      <c r="A46" s="13" t="s">
        <v>43</v>
      </c>
      <c r="B46" s="16" t="s">
        <v>44</v>
      </c>
      <c r="C46" s="14"/>
    </row>
    <row r="47" spans="1:3" ht="12.75">
      <c r="A47" s="204" t="s">
        <v>146</v>
      </c>
      <c r="B47" s="13"/>
      <c r="C47" s="14"/>
    </row>
    <row r="48" spans="1:3" ht="22.5">
      <c r="A48" s="46" t="s">
        <v>125</v>
      </c>
      <c r="B48" s="13"/>
      <c r="C48" s="14"/>
    </row>
    <row r="49" spans="1:3" ht="12.75">
      <c r="A49" s="13"/>
      <c r="B49" s="13"/>
      <c r="C49" s="14"/>
    </row>
    <row r="50" spans="1:3" ht="12.75">
      <c r="A50" s="13"/>
      <c r="B50" s="13"/>
      <c r="C50" s="14"/>
    </row>
    <row r="51" spans="1:3" ht="12.75">
      <c r="A51" s="13"/>
      <c r="B51" s="13"/>
      <c r="C51" s="14"/>
    </row>
    <row r="52" spans="1:3" ht="12.75">
      <c r="A52" s="13"/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</sheetData>
  <mergeCells count="6">
    <mergeCell ref="A8:D8"/>
    <mergeCell ref="A7:E7"/>
    <mergeCell ref="C1:G1"/>
    <mergeCell ref="C2:G2"/>
    <mergeCell ref="B3:G3"/>
    <mergeCell ref="B4:G4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K4" sqref="K4"/>
    </sheetView>
  </sheetViews>
  <sheetFormatPr defaultColWidth="9.140625" defaultRowHeight="12.75"/>
  <cols>
    <col min="1" max="1" width="20.421875" style="2" customWidth="1"/>
    <col min="2" max="2" width="39.7109375" style="2" customWidth="1"/>
    <col min="3" max="3" width="11.421875" style="2" customWidth="1"/>
    <col min="4" max="4" width="0.42578125" style="2" customWidth="1"/>
    <col min="5" max="5" width="14.140625" style="2" customWidth="1"/>
    <col min="6" max="6" width="0.42578125" style="2" customWidth="1"/>
    <col min="7" max="7" width="12.8515625" style="2" customWidth="1"/>
    <col min="8" max="16384" width="9.140625" style="2" customWidth="1"/>
  </cols>
  <sheetData>
    <row r="1" spans="1:8" ht="12.75" customHeight="1">
      <c r="A1" s="1"/>
      <c r="B1" s="223" t="s">
        <v>168</v>
      </c>
      <c r="C1" s="223"/>
      <c r="D1" s="223"/>
      <c r="E1" s="223"/>
      <c r="F1" s="223"/>
      <c r="G1" s="223"/>
      <c r="H1" s="223"/>
    </row>
    <row r="2" spans="1:8" ht="12.75" customHeight="1">
      <c r="A2" s="65"/>
      <c r="B2" s="65"/>
      <c r="C2" s="230" t="s">
        <v>165</v>
      </c>
      <c r="D2" s="231"/>
      <c r="E2" s="231"/>
      <c r="F2" s="231"/>
      <c r="G2" s="231"/>
      <c r="H2" s="231"/>
    </row>
    <row r="3" spans="1:7" ht="12.75" customHeight="1">
      <c r="A3" s="15"/>
      <c r="B3" s="222" t="s">
        <v>167</v>
      </c>
      <c r="C3" s="222"/>
      <c r="D3" s="222"/>
      <c r="E3" s="222"/>
      <c r="F3" s="222"/>
      <c r="G3" s="228"/>
    </row>
    <row r="4" spans="1:7" ht="12.75" customHeight="1">
      <c r="A4" s="1"/>
      <c r="B4" s="222" t="s">
        <v>170</v>
      </c>
      <c r="C4" s="222"/>
      <c r="D4" s="222"/>
      <c r="E4" s="222"/>
      <c r="F4" s="222"/>
      <c r="G4" s="229"/>
    </row>
    <row r="5" ht="9" customHeight="1"/>
    <row r="6" ht="12.75" customHeight="1" hidden="1"/>
    <row r="7" spans="1:5" ht="18.75">
      <c r="A7" s="225" t="s">
        <v>161</v>
      </c>
      <c r="B7" s="225"/>
      <c r="C7" s="225"/>
      <c r="D7" s="226"/>
      <c r="E7" s="226"/>
    </row>
    <row r="8" spans="1:5" ht="34.5" customHeight="1" thickBot="1">
      <c r="A8" s="219" t="s">
        <v>169</v>
      </c>
      <c r="B8" s="219"/>
      <c r="C8" s="219"/>
      <c r="D8" s="232"/>
      <c r="E8" s="28" t="s">
        <v>48</v>
      </c>
    </row>
    <row r="9" spans="1:7" ht="46.5" customHeight="1" thickBot="1">
      <c r="A9" s="3" t="s">
        <v>1</v>
      </c>
      <c r="B9" s="4" t="s">
        <v>2</v>
      </c>
      <c r="C9" s="21" t="s">
        <v>102</v>
      </c>
      <c r="D9" s="67" t="s">
        <v>150</v>
      </c>
      <c r="E9" s="158" t="s">
        <v>166</v>
      </c>
      <c r="F9" s="68" t="s">
        <v>151</v>
      </c>
      <c r="G9" s="69" t="s">
        <v>135</v>
      </c>
    </row>
    <row r="10" spans="1:7" ht="12.75">
      <c r="A10" s="49" t="s">
        <v>3</v>
      </c>
      <c r="B10" s="50" t="s">
        <v>4</v>
      </c>
      <c r="C10" s="51">
        <f>C11+C21+C26+C33+C36</f>
        <v>34141.82000000001</v>
      </c>
      <c r="D10" s="52">
        <f>D11+D21+D26+D33+D36</f>
        <v>15417.3</v>
      </c>
      <c r="E10" s="160">
        <f>E11+E21+E26+E32+E34+E36</f>
        <v>34256.81</v>
      </c>
      <c r="F10" s="161">
        <f>E10/D10*100</f>
        <v>222.197207033657</v>
      </c>
      <c r="G10" s="161">
        <f>E10/C10*100</f>
        <v>100.33680102583867</v>
      </c>
    </row>
    <row r="11" spans="1:7" ht="14.25">
      <c r="A11" s="35" t="s">
        <v>5</v>
      </c>
      <c r="B11" s="48" t="s">
        <v>53</v>
      </c>
      <c r="C11" s="36">
        <f>C12+C14+C16</f>
        <v>20816.190000000002</v>
      </c>
      <c r="D11" s="58">
        <f>D12+D16</f>
        <v>7720</v>
      </c>
      <c r="E11" s="162">
        <f>E12+E14+E16</f>
        <v>20787.32</v>
      </c>
      <c r="F11" s="163">
        <f>E11/D11*100</f>
        <v>269.2658031088083</v>
      </c>
      <c r="G11" s="163">
        <f>E11/C11*100</f>
        <v>99.86130987466966</v>
      </c>
    </row>
    <row r="12" spans="1:7" ht="18.75" customHeight="1">
      <c r="A12" s="5" t="s">
        <v>5</v>
      </c>
      <c r="B12" s="6" t="s">
        <v>6</v>
      </c>
      <c r="C12" s="22">
        <f>SUM(C13)</f>
        <v>9950.4</v>
      </c>
      <c r="D12" s="164">
        <f>D13</f>
        <v>4800</v>
      </c>
      <c r="E12" s="165">
        <f>E13</f>
        <v>9575.96</v>
      </c>
      <c r="F12" s="166">
        <f>E12/D12*100</f>
        <v>199.49916666666664</v>
      </c>
      <c r="G12" s="166">
        <f>E12/C12*100</f>
        <v>96.23693519858497</v>
      </c>
    </row>
    <row r="13" spans="1:7" ht="15" customHeight="1">
      <c r="A13" s="7" t="s">
        <v>7</v>
      </c>
      <c r="B13" s="8" t="s">
        <v>8</v>
      </c>
      <c r="C13" s="23">
        <v>9950.4</v>
      </c>
      <c r="D13" s="167">
        <v>4800</v>
      </c>
      <c r="E13" s="167">
        <v>9575.96</v>
      </c>
      <c r="F13" s="168">
        <f>E13/D13*100</f>
        <v>199.49916666666664</v>
      </c>
      <c r="G13" s="168">
        <f>E13/C13*100</f>
        <v>96.23693519858497</v>
      </c>
    </row>
    <row r="14" spans="1:7" ht="15" customHeight="1">
      <c r="A14" s="5" t="s">
        <v>154</v>
      </c>
      <c r="B14" s="6" t="s">
        <v>155</v>
      </c>
      <c r="C14" s="22">
        <f>C15</f>
        <v>0.54</v>
      </c>
      <c r="D14" s="165"/>
      <c r="E14" s="209">
        <f>E15</f>
        <v>0.54</v>
      </c>
      <c r="F14" s="166"/>
      <c r="G14" s="210">
        <f>G15</f>
        <v>100</v>
      </c>
    </row>
    <row r="15" spans="1:7" ht="15" customHeight="1">
      <c r="A15" s="7" t="s">
        <v>156</v>
      </c>
      <c r="B15" s="8" t="s">
        <v>157</v>
      </c>
      <c r="C15" s="23">
        <v>0.54</v>
      </c>
      <c r="D15" s="169"/>
      <c r="E15" s="208">
        <v>0.54</v>
      </c>
      <c r="F15" s="171"/>
      <c r="G15" s="168">
        <f aca="true" t="shared" si="0" ref="G15:G23">E15/C15*100</f>
        <v>100</v>
      </c>
    </row>
    <row r="16" spans="1:7" ht="16.5" customHeight="1">
      <c r="A16" s="5" t="s">
        <v>9</v>
      </c>
      <c r="B16" s="6" t="s">
        <v>10</v>
      </c>
      <c r="C16" s="22">
        <f>C17+C18+C19+C20</f>
        <v>10865.25</v>
      </c>
      <c r="D16" s="165">
        <f>D17+D18+D19</f>
        <v>2920</v>
      </c>
      <c r="E16" s="165">
        <f>E17+E18+E19+E20</f>
        <v>11210.82</v>
      </c>
      <c r="F16" s="166">
        <f>E16/D16*100</f>
        <v>383.93219178082194</v>
      </c>
      <c r="G16" s="166">
        <f t="shared" si="0"/>
        <v>103.18050666114446</v>
      </c>
    </row>
    <row r="17" spans="1:7" ht="14.25" customHeight="1">
      <c r="A17" s="7" t="s">
        <v>32</v>
      </c>
      <c r="B17" s="8" t="s">
        <v>11</v>
      </c>
      <c r="C17" s="23">
        <v>297.3</v>
      </c>
      <c r="D17" s="167">
        <v>90</v>
      </c>
      <c r="E17" s="167">
        <v>298.14</v>
      </c>
      <c r="F17" s="168">
        <f>E17/D17*100</f>
        <v>331.26666666666665</v>
      </c>
      <c r="G17" s="168">
        <f t="shared" si="0"/>
        <v>100.28254288597375</v>
      </c>
    </row>
    <row r="18" spans="1:12" ht="14.25" customHeight="1">
      <c r="A18" s="7" t="s">
        <v>105</v>
      </c>
      <c r="B18" s="8" t="s">
        <v>107</v>
      </c>
      <c r="C18" s="23">
        <v>3007.5</v>
      </c>
      <c r="D18" s="167">
        <v>630</v>
      </c>
      <c r="E18" s="167">
        <v>3079</v>
      </c>
      <c r="F18" s="168">
        <f>E18/D18*100</f>
        <v>488.7301587301588</v>
      </c>
      <c r="G18" s="168">
        <f t="shared" si="0"/>
        <v>102.37738985868661</v>
      </c>
      <c r="J18" s="45"/>
      <c r="K18" s="45"/>
      <c r="L18" s="214"/>
    </row>
    <row r="19" spans="1:13" ht="15" customHeight="1">
      <c r="A19" s="7" t="s">
        <v>33</v>
      </c>
      <c r="B19" s="8" t="s">
        <v>12</v>
      </c>
      <c r="C19" s="23">
        <v>7560</v>
      </c>
      <c r="D19" s="169">
        <v>2200</v>
      </c>
      <c r="E19" s="212">
        <v>7832.28</v>
      </c>
      <c r="F19" s="168">
        <f>E19/D19*100</f>
        <v>356.01272727272726</v>
      </c>
      <c r="G19" s="168">
        <f t="shared" si="0"/>
        <v>103.6015873015873</v>
      </c>
      <c r="I19" s="45"/>
      <c r="K19" s="45"/>
      <c r="L19" s="45"/>
      <c r="M19" s="45"/>
    </row>
    <row r="20" spans="1:13" ht="39.75" customHeight="1">
      <c r="A20" s="7" t="s">
        <v>158</v>
      </c>
      <c r="B20" s="215" t="s">
        <v>164</v>
      </c>
      <c r="C20" s="216">
        <v>0.45</v>
      </c>
      <c r="D20" s="169"/>
      <c r="E20" s="170">
        <v>1.4</v>
      </c>
      <c r="F20" s="171"/>
      <c r="G20" s="171">
        <f t="shared" si="0"/>
        <v>311.1111111111111</v>
      </c>
      <c r="I20" s="45"/>
      <c r="K20" s="45"/>
      <c r="L20" s="45"/>
      <c r="M20" s="45"/>
    </row>
    <row r="21" spans="1:13" ht="27" customHeight="1">
      <c r="A21" s="37" t="s">
        <v>13</v>
      </c>
      <c r="B21" s="38" t="s">
        <v>14</v>
      </c>
      <c r="C21" s="39">
        <f>C22+C23+C24+C25</f>
        <v>5630</v>
      </c>
      <c r="D21" s="172">
        <f>D22+D23+D24+D25</f>
        <v>1590</v>
      </c>
      <c r="E21" s="172">
        <f>E22+E23+E24+E25</f>
        <v>5673.740000000001</v>
      </c>
      <c r="F21" s="173">
        <f>E21/D21*100</f>
        <v>356.83899371069185</v>
      </c>
      <c r="G21" s="173">
        <f t="shared" si="0"/>
        <v>100.77690941385436</v>
      </c>
      <c r="I21" s="120"/>
      <c r="K21" s="45"/>
      <c r="L21" s="45"/>
      <c r="M21" s="45"/>
    </row>
    <row r="22" spans="1:13" ht="51" customHeight="1">
      <c r="A22" s="7" t="s">
        <v>69</v>
      </c>
      <c r="B22" s="8" t="s">
        <v>56</v>
      </c>
      <c r="C22" s="23">
        <v>5090</v>
      </c>
      <c r="D22" s="174">
        <v>1400</v>
      </c>
      <c r="E22" s="175">
        <v>5130.88</v>
      </c>
      <c r="F22" s="176">
        <f>E22/D22*100</f>
        <v>366.4914285714286</v>
      </c>
      <c r="G22" s="176">
        <f t="shared" si="0"/>
        <v>100.80314341846758</v>
      </c>
      <c r="I22" s="45"/>
      <c r="K22" s="45"/>
      <c r="L22" s="45"/>
      <c r="M22" s="45"/>
    </row>
    <row r="23" spans="1:13" ht="62.25" customHeight="1">
      <c r="A23" s="10" t="s">
        <v>42</v>
      </c>
      <c r="B23" s="12" t="s">
        <v>34</v>
      </c>
      <c r="C23" s="23">
        <v>340</v>
      </c>
      <c r="D23" s="177">
        <v>100</v>
      </c>
      <c r="E23" s="178">
        <v>370.6</v>
      </c>
      <c r="F23" s="179">
        <f>E23/D23*100</f>
        <v>370.6</v>
      </c>
      <c r="G23" s="179">
        <f t="shared" si="0"/>
        <v>109.00000000000001</v>
      </c>
      <c r="K23" s="45"/>
      <c r="L23" s="45"/>
      <c r="M23" s="45"/>
    </row>
    <row r="24" spans="1:13" ht="40.5" customHeight="1">
      <c r="A24" s="7" t="s">
        <v>15</v>
      </c>
      <c r="B24" s="8" t="s">
        <v>16</v>
      </c>
      <c r="C24" s="23">
        <v>0</v>
      </c>
      <c r="D24" s="176">
        <v>0</v>
      </c>
      <c r="E24" s="175">
        <v>0</v>
      </c>
      <c r="F24" s="176">
        <v>0</v>
      </c>
      <c r="G24" s="176">
        <v>0</v>
      </c>
      <c r="K24" s="45"/>
      <c r="L24" s="45"/>
      <c r="M24" s="45"/>
    </row>
    <row r="25" spans="1:13" ht="41.25" customHeight="1">
      <c r="A25" s="7" t="s">
        <v>88</v>
      </c>
      <c r="B25" s="8" t="s">
        <v>89</v>
      </c>
      <c r="C25" s="107">
        <v>200</v>
      </c>
      <c r="D25" s="180">
        <v>90</v>
      </c>
      <c r="E25" s="175">
        <v>172.26</v>
      </c>
      <c r="F25" s="176">
        <f>E25/D25*100</f>
        <v>191.4</v>
      </c>
      <c r="G25" s="176">
        <f>E25/C25*100</f>
        <v>86.13</v>
      </c>
      <c r="K25" s="45"/>
      <c r="L25" s="45"/>
      <c r="M25" s="45"/>
    </row>
    <row r="26" spans="1:13" ht="26.25" customHeight="1">
      <c r="A26" s="37" t="s">
        <v>108</v>
      </c>
      <c r="B26" s="38" t="s">
        <v>72</v>
      </c>
      <c r="C26" s="103">
        <f>C29+C30+C31</f>
        <v>975.63</v>
      </c>
      <c r="D26" s="173">
        <f>D29+D30+D31</f>
        <v>507.3</v>
      </c>
      <c r="E26" s="181">
        <f>E29+E30+E31</f>
        <v>1033.15</v>
      </c>
      <c r="F26" s="173">
        <f>E26/D26*100</f>
        <v>203.65661344372165</v>
      </c>
      <c r="G26" s="173">
        <f>E26/C26*100</f>
        <v>105.89567766468846</v>
      </c>
      <c r="K26" s="45"/>
      <c r="L26" s="45"/>
      <c r="M26" s="45"/>
    </row>
    <row r="27" spans="1:13" ht="89.25" customHeight="1" hidden="1">
      <c r="A27" s="5" t="s">
        <v>17</v>
      </c>
      <c r="B27" s="6" t="s">
        <v>18</v>
      </c>
      <c r="C27" s="99">
        <f>SUM(C28)</f>
        <v>0</v>
      </c>
      <c r="D27" s="179"/>
      <c r="E27" s="178"/>
      <c r="F27" s="182"/>
      <c r="G27" s="182"/>
      <c r="K27" s="45"/>
      <c r="L27" s="45"/>
      <c r="M27" s="45"/>
    </row>
    <row r="28" spans="1:13" ht="153" customHeight="1" hidden="1">
      <c r="A28" s="7" t="s">
        <v>19</v>
      </c>
      <c r="B28" s="8" t="s">
        <v>20</v>
      </c>
      <c r="C28" s="102">
        <v>0</v>
      </c>
      <c r="D28" s="179"/>
      <c r="E28" s="178"/>
      <c r="F28" s="182"/>
      <c r="G28" s="182"/>
      <c r="K28" s="45"/>
      <c r="L28" s="45"/>
      <c r="M28" s="45"/>
    </row>
    <row r="29" spans="1:13" ht="26.25" customHeight="1">
      <c r="A29" s="7" t="s">
        <v>93</v>
      </c>
      <c r="B29" s="8" t="s">
        <v>109</v>
      </c>
      <c r="C29" s="102">
        <v>741</v>
      </c>
      <c r="D29" s="179">
        <v>371</v>
      </c>
      <c r="E29" s="178">
        <v>814.59</v>
      </c>
      <c r="F29" s="179">
        <f>E29/D29*100</f>
        <v>219.56603773584908</v>
      </c>
      <c r="G29" s="179">
        <f>E29/C29*100</f>
        <v>109.93117408906883</v>
      </c>
      <c r="K29" s="45"/>
      <c r="L29" s="45"/>
      <c r="M29" s="45"/>
    </row>
    <row r="30" spans="1:13" ht="41.25" customHeight="1">
      <c r="A30" s="7" t="s">
        <v>110</v>
      </c>
      <c r="B30" s="8" t="s">
        <v>160</v>
      </c>
      <c r="C30" s="124">
        <v>34.63</v>
      </c>
      <c r="D30" s="176">
        <v>0.3</v>
      </c>
      <c r="E30" s="175">
        <v>34.63</v>
      </c>
      <c r="F30" s="176">
        <f>E30/D30*100</f>
        <v>11543.333333333336</v>
      </c>
      <c r="G30" s="176">
        <f>E30/C30*100</f>
        <v>100</v>
      </c>
      <c r="K30" s="45"/>
      <c r="L30" s="45"/>
      <c r="M30" s="45"/>
    </row>
    <row r="31" spans="1:10" ht="39" customHeight="1">
      <c r="A31" s="7" t="s">
        <v>111</v>
      </c>
      <c r="B31" s="8" t="s">
        <v>159</v>
      </c>
      <c r="C31" s="124">
        <v>200</v>
      </c>
      <c r="D31" s="183">
        <v>136</v>
      </c>
      <c r="E31" s="184">
        <v>183.93</v>
      </c>
      <c r="F31" s="183">
        <f>E31/D31*100</f>
        <v>135.24264705882354</v>
      </c>
      <c r="G31" s="183">
        <f>E31/C31*100</f>
        <v>91.965</v>
      </c>
      <c r="J31" s="45"/>
    </row>
    <row r="32" spans="1:13" ht="28.5" customHeight="1">
      <c r="A32" s="37" t="s">
        <v>114</v>
      </c>
      <c r="B32" s="66" t="s">
        <v>115</v>
      </c>
      <c r="C32" s="126">
        <f>C33</f>
        <v>6700</v>
      </c>
      <c r="D32" s="173">
        <f>D33</f>
        <v>5500</v>
      </c>
      <c r="E32" s="172">
        <f>E33</f>
        <v>6745.61</v>
      </c>
      <c r="F32" s="203"/>
      <c r="G32" s="173">
        <f>E32/C32*100</f>
        <v>100.6807462686567</v>
      </c>
      <c r="K32" s="45"/>
      <c r="L32" s="214"/>
      <c r="M32" s="45"/>
    </row>
    <row r="33" spans="1:13" ht="12.75">
      <c r="A33" s="127" t="s">
        <v>97</v>
      </c>
      <c r="B33" s="128" t="s">
        <v>59</v>
      </c>
      <c r="C33" s="129">
        <v>6700</v>
      </c>
      <c r="D33" s="185">
        <v>5500</v>
      </c>
      <c r="E33" s="186">
        <v>6745.61</v>
      </c>
      <c r="F33" s="187">
        <f>E33/D33*100</f>
        <v>122.64745454545454</v>
      </c>
      <c r="G33" s="187">
        <f>E33/C33*100</f>
        <v>100.6807462686567</v>
      </c>
      <c r="K33" s="45"/>
      <c r="L33" s="45"/>
      <c r="M33" s="45"/>
    </row>
    <row r="34" spans="1:13" ht="23.25" customHeight="1">
      <c r="A34" s="37" t="s">
        <v>99</v>
      </c>
      <c r="B34" s="109" t="s">
        <v>100</v>
      </c>
      <c r="C34" s="39">
        <f>C35</f>
        <v>0</v>
      </c>
      <c r="D34" s="173">
        <f>D35</f>
        <v>0</v>
      </c>
      <c r="E34" s="181">
        <f>E35</f>
        <v>0</v>
      </c>
      <c r="F34" s="188"/>
      <c r="G34" s="188"/>
      <c r="K34" s="45"/>
      <c r="L34" s="45"/>
      <c r="M34" s="45"/>
    </row>
    <row r="35" spans="1:13" ht="25.5" customHeight="1">
      <c r="A35" s="112" t="s">
        <v>98</v>
      </c>
      <c r="B35" s="113" t="s">
        <v>20</v>
      </c>
      <c r="C35" s="114">
        <v>0</v>
      </c>
      <c r="D35" s="189"/>
      <c r="E35" s="190"/>
      <c r="F35" s="191"/>
      <c r="G35" s="191"/>
      <c r="K35" s="45"/>
      <c r="L35" s="45"/>
      <c r="M35" s="45"/>
    </row>
    <row r="36" spans="1:13" ht="15.75" customHeight="1">
      <c r="A36" s="37" t="s">
        <v>21</v>
      </c>
      <c r="B36" s="38" t="s">
        <v>22</v>
      </c>
      <c r="C36" s="39">
        <f>C37+C38+C39</f>
        <v>20</v>
      </c>
      <c r="D36" s="173">
        <f>D37+D38+D39</f>
        <v>100</v>
      </c>
      <c r="E36" s="181">
        <f>E37+E38+E39</f>
        <v>16.990000000000002</v>
      </c>
      <c r="F36" s="207">
        <f>E36/D36*100</f>
        <v>16.990000000000002</v>
      </c>
      <c r="G36" s="213">
        <f>E36/C36*100</f>
        <v>84.95000000000002</v>
      </c>
      <c r="K36" s="45"/>
      <c r="L36" s="45"/>
      <c r="M36" s="45"/>
    </row>
    <row r="37" spans="1:13" ht="24" customHeight="1">
      <c r="A37" s="7" t="s">
        <v>23</v>
      </c>
      <c r="B37" s="8" t="s">
        <v>116</v>
      </c>
      <c r="C37" s="23">
        <v>0</v>
      </c>
      <c r="D37" s="171"/>
      <c r="E37" s="193">
        <v>-2.38</v>
      </c>
      <c r="F37" s="171"/>
      <c r="G37" s="194"/>
      <c r="K37" s="45"/>
      <c r="L37" s="45"/>
      <c r="M37" s="45"/>
    </row>
    <row r="38" spans="1:13" ht="18.75" customHeight="1">
      <c r="A38" s="7" t="s">
        <v>119</v>
      </c>
      <c r="B38" s="8" t="s">
        <v>142</v>
      </c>
      <c r="C38" s="107">
        <v>20</v>
      </c>
      <c r="D38" s="205">
        <v>100</v>
      </c>
      <c r="E38" s="195">
        <v>19.37</v>
      </c>
      <c r="F38" s="168">
        <f>E38/D38*100</f>
        <v>19.37</v>
      </c>
      <c r="G38" s="168">
        <f>E38/C38*100</f>
        <v>96.85000000000001</v>
      </c>
      <c r="K38" s="45"/>
      <c r="L38" s="45"/>
      <c r="M38" s="45"/>
    </row>
    <row r="39" spans="1:7" ht="17.25" customHeight="1">
      <c r="A39" s="7" t="s">
        <v>120</v>
      </c>
      <c r="B39" s="8" t="s">
        <v>118</v>
      </c>
      <c r="C39" s="23">
        <v>0</v>
      </c>
      <c r="D39" s="168"/>
      <c r="E39" s="195"/>
      <c r="F39" s="196"/>
      <c r="G39" s="196"/>
    </row>
    <row r="40" spans="1:7" ht="38.25" customHeight="1">
      <c r="A40" s="55" t="s">
        <v>24</v>
      </c>
      <c r="B40" s="56" t="s">
        <v>143</v>
      </c>
      <c r="C40" s="57">
        <f>C41+C44</f>
        <v>6864.78</v>
      </c>
      <c r="D40" s="197">
        <f>D41+D44</f>
        <v>2989.52</v>
      </c>
      <c r="E40" s="197">
        <f>E41+E44</f>
        <v>6864.78</v>
      </c>
      <c r="F40" s="198">
        <f>E40/D40*100</f>
        <v>229.62816773261258</v>
      </c>
      <c r="G40" s="198">
        <f aca="true" t="shared" si="1" ref="G40:G48">E40/C40*100</f>
        <v>100</v>
      </c>
    </row>
    <row r="41" spans="1:7" ht="27" customHeight="1">
      <c r="A41" s="96" t="s">
        <v>35</v>
      </c>
      <c r="B41" s="38" t="s">
        <v>41</v>
      </c>
      <c r="C41" s="39">
        <f>C42+C43</f>
        <v>6465.5</v>
      </c>
      <c r="D41" s="199">
        <f>D42+D43</f>
        <v>2795.72</v>
      </c>
      <c r="E41" s="199">
        <f>E42+E43</f>
        <v>6465.5</v>
      </c>
      <c r="F41" s="200">
        <f>E41/D41*100</f>
        <v>231.2642181620477</v>
      </c>
      <c r="G41" s="200">
        <f t="shared" si="1"/>
        <v>100</v>
      </c>
    </row>
    <row r="42" spans="1:10" ht="39">
      <c r="A42" s="10" t="s">
        <v>61</v>
      </c>
      <c r="B42" s="12" t="s">
        <v>64</v>
      </c>
      <c r="C42" s="107">
        <v>5523.6</v>
      </c>
      <c r="D42" s="201">
        <v>2391.72</v>
      </c>
      <c r="E42" s="201">
        <v>5523.6</v>
      </c>
      <c r="F42" s="176">
        <f>E42/D42*100</f>
        <v>230.94676634388645</v>
      </c>
      <c r="G42" s="176">
        <f t="shared" si="1"/>
        <v>100</v>
      </c>
      <c r="J42" s="45"/>
    </row>
    <row r="43" spans="1:13" ht="38.25" customHeight="1">
      <c r="A43" s="10" t="s">
        <v>128</v>
      </c>
      <c r="B43" s="12" t="s">
        <v>65</v>
      </c>
      <c r="C43" s="89">
        <v>941.9</v>
      </c>
      <c r="D43" s="202">
        <v>404</v>
      </c>
      <c r="E43" s="202">
        <v>941.9</v>
      </c>
      <c r="F43" s="179">
        <f>E43/D43*100</f>
        <v>233.14356435643563</v>
      </c>
      <c r="G43" s="179">
        <f t="shared" si="1"/>
        <v>100</v>
      </c>
      <c r="I43" s="45"/>
      <c r="M43" s="123"/>
    </row>
    <row r="44" spans="1:7" ht="18" customHeight="1">
      <c r="A44" s="94" t="s">
        <v>39</v>
      </c>
      <c r="B44" s="95" t="s">
        <v>40</v>
      </c>
      <c r="C44" s="39">
        <f>C45+C46+C47</f>
        <v>399.28</v>
      </c>
      <c r="D44" s="172">
        <f>D45+D46+D47</f>
        <v>193.79999999999998</v>
      </c>
      <c r="E44" s="181">
        <f>E45+E46+E47</f>
        <v>399.28</v>
      </c>
      <c r="F44" s="173"/>
      <c r="G44" s="173">
        <f t="shared" si="1"/>
        <v>100</v>
      </c>
    </row>
    <row r="45" spans="1:9" ht="52.5" customHeight="1">
      <c r="A45" s="10" t="s">
        <v>122</v>
      </c>
      <c r="B45" s="12" t="s">
        <v>121</v>
      </c>
      <c r="C45" s="24">
        <v>309.08</v>
      </c>
      <c r="D45" s="202">
        <v>133.2</v>
      </c>
      <c r="E45" s="178">
        <v>309.08</v>
      </c>
      <c r="F45" s="179">
        <f>E45/D45*100</f>
        <v>232.04204204204206</v>
      </c>
      <c r="G45" s="179">
        <f t="shared" si="1"/>
        <v>100</v>
      </c>
      <c r="I45" s="45"/>
    </row>
    <row r="46" spans="1:7" ht="69" customHeight="1">
      <c r="A46" s="10" t="s">
        <v>123</v>
      </c>
      <c r="B46" s="12" t="s">
        <v>124</v>
      </c>
      <c r="C46" s="24">
        <v>85.2</v>
      </c>
      <c r="D46" s="175">
        <v>42.6</v>
      </c>
      <c r="E46" s="175">
        <v>85.2</v>
      </c>
      <c r="F46" s="176">
        <f>E46/D46*100</f>
        <v>200</v>
      </c>
      <c r="G46" s="176">
        <f t="shared" si="1"/>
        <v>100</v>
      </c>
    </row>
    <row r="47" spans="1:11" ht="26.25" thickBot="1">
      <c r="A47" s="17" t="s">
        <v>152</v>
      </c>
      <c r="B47" s="18" t="s">
        <v>153</v>
      </c>
      <c r="C47" s="206">
        <v>5</v>
      </c>
      <c r="D47" s="178">
        <v>18</v>
      </c>
      <c r="E47" s="178">
        <v>5</v>
      </c>
      <c r="F47" s="179">
        <f>E47/D47*100</f>
        <v>27.77777777777778</v>
      </c>
      <c r="G47" s="179">
        <f t="shared" si="1"/>
        <v>100</v>
      </c>
      <c r="K47" s="45"/>
    </row>
    <row r="48" spans="1:13" ht="18.75" customHeight="1" thickBot="1">
      <c r="A48" s="61"/>
      <c r="B48" s="62" t="s">
        <v>31</v>
      </c>
      <c r="C48" s="63">
        <f>C10+C40</f>
        <v>41006.600000000006</v>
      </c>
      <c r="D48" s="139">
        <f>D10+D40</f>
        <v>18406.82</v>
      </c>
      <c r="E48" s="140">
        <f>E10+E40</f>
        <v>41121.59</v>
      </c>
      <c r="F48" s="141">
        <f>E48/D48*100</f>
        <v>223.40409695971383</v>
      </c>
      <c r="G48" s="141">
        <f t="shared" si="1"/>
        <v>100.28041827413145</v>
      </c>
      <c r="I48" s="45"/>
      <c r="J48" s="45"/>
      <c r="K48" s="45"/>
      <c r="L48" s="45"/>
      <c r="M48" s="45"/>
    </row>
    <row r="49" spans="1:11" ht="20.25" customHeight="1">
      <c r="A49" s="16"/>
      <c r="B49" s="13"/>
      <c r="C49" s="14"/>
      <c r="K49" s="45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211" t="s">
        <v>163</v>
      </c>
      <c r="B51" s="13"/>
      <c r="C51" s="14"/>
    </row>
    <row r="52" spans="1:3" ht="12.75">
      <c r="A52" s="46" t="s">
        <v>162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mergeCells count="6">
    <mergeCell ref="B1:H1"/>
    <mergeCell ref="C2:H2"/>
    <mergeCell ref="A8:D8"/>
    <mergeCell ref="A7:E7"/>
    <mergeCell ref="B3:G3"/>
    <mergeCell ref="B4:G4"/>
  </mergeCells>
  <printOptions/>
  <pageMargins left="1.1811023622047245" right="0" top="0.5905511811023623" bottom="0.1968503937007874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2010-03-10T13:50:38Z</cp:lastPrinted>
  <dcterms:created xsi:type="dcterms:W3CDTF">1996-10-08T23:32:33Z</dcterms:created>
  <dcterms:modified xsi:type="dcterms:W3CDTF">2010-04-26T08:27:01Z</dcterms:modified>
  <cp:category/>
  <cp:version/>
  <cp:contentType/>
  <cp:contentStatus/>
</cp:coreProperties>
</file>