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Пр.6.1.Распр. бюдж. 16.07.12." sheetId="1" r:id="rId1"/>
    <sheet name="Пр.7. Вед. стр. 16.07.12." sheetId="2" r:id="rId2"/>
  </sheets>
  <definedNames/>
  <calcPr fullCalcOnLoad="1"/>
</workbook>
</file>

<file path=xl/sharedStrings.xml><?xml version="1.0" encoding="utf-8"?>
<sst xmlns="http://schemas.openxmlformats.org/spreadsheetml/2006/main" count="1362" uniqueCount="237">
  <si>
    <t>10</t>
  </si>
  <si>
    <t>017</t>
  </si>
  <si>
    <t>Итого расходов:</t>
  </si>
  <si>
    <t>Целевая статья</t>
  </si>
  <si>
    <t>Вид расхода</t>
  </si>
  <si>
    <t>№ п/п</t>
  </si>
  <si>
    <t>Наименование</t>
  </si>
  <si>
    <t>006</t>
  </si>
  <si>
    <t>Выполнение функций органами местного  самоуправления</t>
  </si>
  <si>
    <t>500</t>
  </si>
  <si>
    <t>013</t>
  </si>
  <si>
    <t>001</t>
  </si>
  <si>
    <t>521 06 00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</si>
  <si>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</si>
  <si>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</si>
  <si>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</si>
  <si>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</si>
  <si>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</si>
  <si>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</si>
  <si>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</si>
  <si>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</si>
  <si>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</si>
  <si>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</si>
  <si>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</si>
  <si>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</si>
  <si>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</si>
  <si>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</si>
  <si>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</si>
  <si>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002 00 00</t>
  </si>
  <si>
    <t>Выполнение функций органами местного самоуправления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</si>
  <si>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</si>
  <si>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</si>
  <si>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</si>
  <si>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</si>
  <si>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</si>
  <si>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</si>
  <si>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</si>
  <si>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</si>
  <si>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</si>
  <si>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</si>
  <si>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</si>
  <si>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</si>
  <si>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</si>
  <si>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</si>
  <si>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</si>
  <si>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</si>
  <si>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</si>
  <si>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</si>
  <si>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</si>
  <si>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</si>
  <si>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</si>
  <si>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</si>
  <si>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</si>
  <si>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</si>
  <si>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</si>
  <si>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</si>
  <si>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</si>
  <si>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</si>
  <si>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218 00 00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</si>
  <si>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</si>
  <si>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</si>
  <si>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</si>
  <si>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</si>
  <si>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</si>
  <si>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</si>
  <si>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</si>
  <si>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</si>
  <si>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</si>
  <si>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</si>
  <si>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</si>
  <si>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Благоустройство</t>
  </si>
  <si>
    <t>600 00 00</t>
  </si>
  <si>
    <t>600 02 00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</si>
  <si>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</si>
  <si>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</si>
  <si>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</si>
  <si>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</si>
  <si>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</si>
  <si>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</si>
  <si>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432 00 00 </t>
  </si>
  <si>
    <t xml:space="preserve">Оздоровление детей </t>
  </si>
  <si>
    <t>432 02 00</t>
  </si>
  <si>
    <t xml:space="preserve">Культура </t>
  </si>
  <si>
    <t>442 00 00</t>
  </si>
  <si>
    <t>442 99 00</t>
  </si>
  <si>
    <t>450 00 00</t>
  </si>
  <si>
    <t>450 85 00</t>
  </si>
  <si>
    <t>Другие вопросы в области культуры, кинематографии и средств массовой информации</t>
  </si>
  <si>
    <t>512 00 00</t>
  </si>
  <si>
    <t>512 97 00</t>
  </si>
  <si>
    <t>к Решению Совета депутатов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</si>
  <si>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</si>
  <si>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</si>
  <si>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</si>
  <si>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</si>
  <si>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Руководство в сфере установленных функций</t>
  </si>
  <si>
    <t>Осуществление  первичного воинского учета на территориях, где отсутствуют военные комиссариаты</t>
  </si>
  <si>
    <t>001 36 00</t>
  </si>
  <si>
    <t>219 00 00</t>
  </si>
  <si>
    <t>Подготовка населения и организаций к действиям в чрезвычайной ситуации в мирнок и военное время</t>
  </si>
  <si>
    <t>219 01 00</t>
  </si>
  <si>
    <t>Обеспечение пожарной  безопасности</t>
  </si>
  <si>
    <t>Топливно - энергетический  комплекс</t>
  </si>
  <si>
    <t>Вопросы топливно -энергетического комплекса</t>
  </si>
  <si>
    <t>248 00 00</t>
  </si>
  <si>
    <t>Мероприятия в топливно - энергетической области</t>
  </si>
  <si>
    <t>248 01 00</t>
  </si>
  <si>
    <t>Коммунальное  хозяйство</t>
  </si>
  <si>
    <t>Мероприятия в области коммунального хозяйства</t>
  </si>
  <si>
    <t>351 05 00</t>
  </si>
  <si>
    <t>Субсидии юридическим  лицам</t>
  </si>
  <si>
    <t>600 01 00</t>
  </si>
  <si>
    <t xml:space="preserve">        Уличное  освещение</t>
  </si>
  <si>
    <t xml:space="preserve">   Озеленение</t>
  </si>
  <si>
    <t>600 03 00</t>
  </si>
  <si>
    <r>
      <t xml:space="preserve">  </t>
    </r>
    <r>
      <rPr>
        <b/>
        <i/>
        <sz val="10"/>
        <rFont val="Times New Roman"/>
        <family val="1"/>
      </rPr>
      <t>Организация и содержание мест захоронения</t>
    </r>
  </si>
  <si>
    <t>600 04 00</t>
  </si>
  <si>
    <r>
      <t xml:space="preserve"> </t>
    </r>
    <r>
      <rPr>
        <b/>
        <i/>
        <sz val="11"/>
        <rFont val="Times New Roman"/>
        <family val="1"/>
      </rPr>
      <t>Прочие</t>
    </r>
    <r>
      <rPr>
        <b/>
        <i/>
        <sz val="10"/>
        <rFont val="Times New Roman"/>
        <family val="1"/>
      </rPr>
      <t xml:space="preserve">  мероприятия  по  благоустройству городских  округов  и  поселений</t>
    </r>
  </si>
  <si>
    <t>600 05 00</t>
  </si>
  <si>
    <r>
      <t>Культура</t>
    </r>
    <r>
      <rPr>
        <b/>
        <sz val="10"/>
        <rFont val="Times New Roman"/>
        <family val="1"/>
      </rPr>
      <t>,  кинематография  и  средства массовой информации</t>
    </r>
  </si>
  <si>
    <t>440 00 00</t>
  </si>
  <si>
    <t>440 99 00</t>
  </si>
  <si>
    <t xml:space="preserve"> Библиотеки</t>
  </si>
  <si>
    <t>Мероприятия в яфере культуры, кинематографии и средств массовой информации</t>
  </si>
  <si>
    <t>Физическая культура  и спорт</t>
  </si>
  <si>
    <t xml:space="preserve">Физкультурно - оздоровительная работа и спортивные мероприятия </t>
  </si>
  <si>
    <t>Мероприятия в области здравоохранения, спорта и физической культуры, туризма</t>
  </si>
  <si>
    <t>Мероприятия по проведению оздоровит. кампании детей</t>
  </si>
  <si>
    <t>Выполнение функций органами местного самоуправл.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</si>
  <si>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</si>
  <si>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1</t>
  </si>
  <si>
    <t>Администрация Большеколпанского сельского поселения</t>
  </si>
  <si>
    <t>020 00 00</t>
  </si>
  <si>
    <t>Обеспечение проведения выборов и референдумов</t>
  </si>
  <si>
    <r>
      <t xml:space="preserve">Мероприятия по предупреждению и ликвидации последствий </t>
    </r>
    <r>
      <rPr>
        <b/>
        <sz val="10"/>
        <rFont val="Times New Roman"/>
        <family val="1"/>
      </rPr>
      <t>чрезвычайных ситуаций</t>
    </r>
    <r>
      <rPr>
        <sz val="10"/>
        <rFont val="Times New Roman"/>
        <family val="1"/>
      </rPr>
      <t xml:space="preserve"> и стихийных бедствий</t>
    </r>
  </si>
  <si>
    <t>Обеспечение деятельности подведомст. учреждений</t>
  </si>
  <si>
    <t>Общеэкономические  вопросы</t>
  </si>
  <si>
    <t xml:space="preserve">510 03 00 </t>
  </si>
  <si>
    <t>510 03 00</t>
  </si>
  <si>
    <r>
      <t xml:space="preserve">     </t>
    </r>
    <r>
      <rPr>
        <b/>
        <i/>
        <sz val="10"/>
        <rFont val="Times New Roman"/>
        <family val="1"/>
      </rPr>
      <t>Содержание автомобильных</t>
    </r>
    <r>
      <rPr>
        <b/>
        <i/>
        <sz val="12"/>
        <rFont val="Times New Roman"/>
        <family val="1"/>
      </rPr>
      <t xml:space="preserve"> дорог</t>
    </r>
    <r>
      <rPr>
        <sz val="10"/>
        <rFont val="Times New Roman"/>
        <family val="1"/>
      </rPr>
      <t xml:space="preserve"> и инженерных сооружений на них в границах городских округов и поселений в рамках благоустройства</t>
    </r>
  </si>
  <si>
    <t>Выполнение функций органами местного самоупр.</t>
  </si>
  <si>
    <t>Обеспечение деятельности подведомств. учреждений</t>
  </si>
  <si>
    <t>795 11 00</t>
  </si>
  <si>
    <t>020 00 02</t>
  </si>
  <si>
    <t>092 03 30</t>
  </si>
  <si>
    <t xml:space="preserve">Функционирование органов в сфере национальной безопасности, правоохранительной деятельности  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</si>
  <si>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</si>
  <si>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</si>
  <si>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государственной власти субъектов Р Ф  и органов местного самоуправления</t>
  </si>
  <si>
    <t>350 02 00</t>
  </si>
  <si>
    <t xml:space="preserve">Капитальный ремонт государственного жилищного фонда субъектов РФ и муницип. жилищного фонда </t>
  </si>
  <si>
    <t>350 03 00</t>
  </si>
  <si>
    <t>Мероприятия в области  жилищного  хозяйства</t>
  </si>
  <si>
    <t>242</t>
  </si>
  <si>
    <t>Безвозмездные перечисления гос. и муниципальным орг.</t>
  </si>
  <si>
    <t>Выполнение функций огранами местного самоуправления</t>
  </si>
  <si>
    <t>Реализация дополнительных мероприятий направленных на снижение напряженности на рынке труда РФ</t>
  </si>
  <si>
    <t>330 82 00</t>
  </si>
  <si>
    <t>Мероприятия по землеустройству и землепользованию</t>
  </si>
  <si>
    <t>340 03 00</t>
  </si>
  <si>
    <t>795 39 00</t>
  </si>
  <si>
    <t>795 40 00</t>
  </si>
  <si>
    <t>МАП "Энергосбережение и повышение энергетической эффективности на терр.Большеколпанского СП до 2014г"</t>
  </si>
  <si>
    <t xml:space="preserve">Руководство и управление в сфере установл. функций </t>
  </si>
  <si>
    <t>ЦП МО "Развитие и поддержка предпринимательства на территории МО Большеколпанское сельское поселение"</t>
  </si>
  <si>
    <t>Проведение выборов в законодательные (представит.) органы власти и местного самоуправления</t>
  </si>
  <si>
    <t>3</t>
  </si>
  <si>
    <t>4</t>
  </si>
  <si>
    <t>5</t>
  </si>
  <si>
    <t>6</t>
  </si>
  <si>
    <t>7</t>
  </si>
  <si>
    <t>8</t>
  </si>
  <si>
    <t>9</t>
  </si>
  <si>
    <t>МЦП "Развитие муниципальной службы  в МО городских и сельских поселений"</t>
  </si>
  <si>
    <t>МЦП "Информационное обеспечение населения по вопросам местного самоуправления в МО Большеколпанское сельские поселение"</t>
  </si>
  <si>
    <t>14</t>
  </si>
  <si>
    <t>795 37 00</t>
  </si>
  <si>
    <t>Субсидии юридическим лицам (найм)</t>
  </si>
  <si>
    <t>МЦП "Развитие библиотечной системы.Современная библиотека в информационном и культурном пространстве поселения на 2011-2013 годы"</t>
  </si>
  <si>
    <t>Социальная  политика</t>
  </si>
  <si>
    <t>ДЦП "Развитие физической культуры и спорта в МО Большеколпанское сельское поселение"</t>
  </si>
  <si>
    <t>Пенсионное обеспечение</t>
  </si>
  <si>
    <t xml:space="preserve">Доплаты к пенсиям государственных служащих субъектов РФ и муниципальных служащих </t>
  </si>
  <si>
    <t>491 01 00</t>
  </si>
  <si>
    <t>Соиальные  выплаты</t>
  </si>
  <si>
    <t>005</t>
  </si>
  <si>
    <t>Приложение  6,1</t>
  </si>
  <si>
    <t>ДЦП "Обемпечение пожарной безопасности в населенных пунктах на территории Большеколпанского сельского  поселения"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</si>
  <si>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</si>
  <si>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</si>
  <si>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11</t>
  </si>
  <si>
    <t>521 06 01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</si>
  <si>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</si>
  <si>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</si>
  <si>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Реализация прав граждан для участия в федеральный и региональных ЦП на получение субсидий на приобретение жилья</t>
  </si>
  <si>
    <t>521 06 02</t>
  </si>
  <si>
    <t>Регулирование тарифов на товары и услуги организаций коммунального комплекса</t>
  </si>
  <si>
    <t>521 06 03</t>
  </si>
  <si>
    <t xml:space="preserve">Утверждение генеральных планов поселения, правил застройки, утв. докум.по планировке территории, выдача разрешений на строительство, разреш.на ввод в эксплутацию, утв.местн. нормативов градостроит.проектиров. поселений </t>
  </si>
  <si>
    <t>521 06 04</t>
  </si>
  <si>
    <t>Осуществление финансового контроля бюджетов МО городских и сельских поселений</t>
  </si>
  <si>
    <t>521 06 05</t>
  </si>
  <si>
    <t>521 06 06</t>
  </si>
  <si>
    <t>Организация в границах поселения централизованоого теплоснабжения</t>
  </si>
  <si>
    <t>002 04 02</t>
  </si>
  <si>
    <t>002 04 01</t>
  </si>
  <si>
    <t>795 25 00</t>
  </si>
  <si>
    <t>795 17 00</t>
  </si>
  <si>
    <t>795 29 00</t>
  </si>
  <si>
    <t>247 00 00</t>
  </si>
  <si>
    <t>13</t>
  </si>
  <si>
    <t>092 03 32</t>
  </si>
  <si>
    <t>Выполнение других обязательств государства (диспансер)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</si>
  <si>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</t>
  </si>
  <si>
    <t>Культура</t>
  </si>
  <si>
    <t>Приложение  7</t>
  </si>
  <si>
    <t>795 27 00</t>
  </si>
  <si>
    <t>ДЦП "Развитие информационного общества Ленинградской области на 2011-2013 г.г."</t>
  </si>
  <si>
    <t>522 04 00</t>
  </si>
  <si>
    <t>Бюджет на 2012 год, тыс. руб.)</t>
  </si>
  <si>
    <t>Капитальный ремонт (найм)</t>
  </si>
  <si>
    <t xml:space="preserve">431 01 00 </t>
  </si>
  <si>
    <t>МЦП Молодежная политика МО Большеколпанское сельское поселение на 2012 г.</t>
  </si>
  <si>
    <t>795 34 00</t>
  </si>
  <si>
    <t>МКУК "Большеколпанский ЦКС и МП"</t>
  </si>
  <si>
    <t>% исполнения к году</t>
  </si>
  <si>
    <t>исполнено за 1 кв. 2012 г.</t>
  </si>
  <si>
    <t>исполнено за 1кв. 2012 г.</t>
  </si>
  <si>
    <r>
      <t>Дворцы  и    Д</t>
    </r>
    <r>
      <rPr>
        <b/>
        <sz val="12"/>
        <rFont val="Times New Roman"/>
        <family val="1"/>
      </rPr>
      <t xml:space="preserve">ома  культуры,   </t>
    </r>
    <r>
      <rPr>
        <b/>
        <sz val="10"/>
        <rFont val="Times New Roman"/>
        <family val="1"/>
      </rPr>
      <t>другие учреждения культуры и средств массовой информации</t>
    </r>
  </si>
  <si>
    <t>16,07,2012</t>
  </si>
  <si>
    <t>Исполнитель: Никонова Е.Ю.</t>
  </si>
  <si>
    <t xml:space="preserve">Исполнение бюджетных ассигнований по разделам и подразделам, целевым статьям, видам расхода  классификации расходов бюджета МО Большеколпанское сельское поселение  на 01.07.2012 </t>
  </si>
  <si>
    <t>МАП "Проведение капитального ремонта общего имущества многоквартирных  жилых домов, расположенных на территории муниципального образования Большеколпанское сельское поселение  в 2012 году""</t>
  </si>
  <si>
    <t>795 53 00</t>
  </si>
  <si>
    <t>МАП "Проведение ремонта муницип. квартир муницип. жилищного фонда сельского поселения в 2012г."</t>
  </si>
  <si>
    <t>Ведомственная структура исполнения расходов   бюджета МО Большеколпанское сельское поселение  на  01.07.2012 года</t>
  </si>
  <si>
    <t>от " 26 " июля  2012г.  № 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</si>
</sst>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_-* #,##0_р_._-;\-* #,##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49" fontId="3" fillId="33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8" fillId="34" borderId="13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34" borderId="13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37" borderId="14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left" vertical="center" wrapText="1"/>
    </xf>
    <xf numFmtId="49" fontId="15" fillId="36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7" fillId="34" borderId="1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58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>
      <alignment vertical="center" wrapText="1"/>
    </xf>
    <xf numFmtId="164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8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36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33" borderId="18" xfId="58" applyNumberFormat="1" applyFont="1" applyFill="1" applyBorder="1" applyAlignment="1" applyProtection="1">
      <alignment horizontal="center" vertical="center" wrapText="1"/>
      <protection locked="0"/>
    </xf>
    <xf numFmtId="165" fontId="3" fillId="35" borderId="18" xfId="58" applyNumberFormat="1" applyFont="1" applyFill="1" applyBorder="1" applyAlignment="1" applyProtection="1">
      <alignment horizontal="center" vertical="center" wrapText="1"/>
      <protection locked="0"/>
    </xf>
    <xf numFmtId="43" fontId="6" fillId="33" borderId="18" xfId="58" applyFont="1" applyFill="1" applyBorder="1" applyAlignment="1" applyProtection="1">
      <alignment horizontal="center" vertical="center" wrapText="1"/>
      <protection locked="0"/>
    </xf>
    <xf numFmtId="43" fontId="3" fillId="35" borderId="18" xfId="58" applyFont="1" applyFill="1" applyBorder="1" applyAlignment="1" applyProtection="1">
      <alignment horizontal="center" vertical="center" wrapText="1"/>
      <protection locked="0"/>
    </xf>
    <xf numFmtId="43" fontId="3" fillId="36" borderId="18" xfId="58" applyFont="1" applyFill="1" applyBorder="1" applyAlignment="1" applyProtection="1">
      <alignment horizontal="center" vertical="center" wrapText="1"/>
      <protection locked="0"/>
    </xf>
    <xf numFmtId="2" fontId="3" fillId="36" borderId="18" xfId="58" applyNumberFormat="1" applyFont="1" applyFill="1" applyBorder="1" applyAlignment="1" applyProtection="1">
      <alignment horizontal="center" vertical="center" wrapText="1"/>
      <protection locked="0"/>
    </xf>
    <xf numFmtId="43" fontId="6" fillId="34" borderId="18" xfId="58" applyFont="1" applyFill="1" applyBorder="1" applyAlignment="1" applyProtection="1">
      <alignment horizontal="center" vertical="center" wrapText="1"/>
      <protection locked="0"/>
    </xf>
    <xf numFmtId="165" fontId="6" fillId="35" borderId="18" xfId="58" applyNumberFormat="1" applyFont="1" applyFill="1" applyBorder="1" applyAlignment="1" applyProtection="1">
      <alignment horizontal="center" vertical="center" wrapText="1"/>
      <protection locked="0"/>
    </xf>
    <xf numFmtId="43" fontId="6" fillId="36" borderId="18" xfId="58" applyFont="1" applyFill="1" applyBorder="1" applyAlignment="1" applyProtection="1">
      <alignment horizontal="center" vertical="center" wrapText="1"/>
      <protection locked="0"/>
    </xf>
    <xf numFmtId="165" fontId="6" fillId="36" borderId="18" xfId="58" applyNumberFormat="1" applyFont="1" applyFill="1" applyBorder="1" applyAlignment="1" applyProtection="1">
      <alignment horizontal="center" vertical="center" wrapText="1"/>
      <protection locked="0"/>
    </xf>
    <xf numFmtId="2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43" fontId="6" fillId="38" borderId="18" xfId="58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Border="1" applyAlignment="1" applyProtection="1">
      <alignment horizontal="center" vertical="center" wrapText="1"/>
      <protection locked="0"/>
    </xf>
    <xf numFmtId="2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Border="1" applyAlignment="1" applyProtection="1">
      <alignment horizontal="center" vertical="center" wrapText="1"/>
      <protection locked="0"/>
    </xf>
    <xf numFmtId="165" fontId="3" fillId="0" borderId="18" xfId="58" applyNumberFormat="1" applyFont="1" applyBorder="1" applyAlignment="1" applyProtection="1">
      <alignment horizontal="center" vertical="center" wrapText="1"/>
      <protection locked="0"/>
    </xf>
    <xf numFmtId="2" fontId="3" fillId="0" borderId="18" xfId="58" applyNumberFormat="1" applyFont="1" applyFill="1" applyBorder="1" applyAlignment="1" applyProtection="1">
      <alignment horizontal="center" vertical="center" wrapText="1"/>
      <protection locked="0"/>
    </xf>
    <xf numFmtId="165" fontId="6" fillId="0" borderId="18" xfId="58" applyNumberFormat="1" applyFont="1" applyFill="1" applyBorder="1" applyAlignment="1" applyProtection="1">
      <alignment horizontal="center" vertical="center" wrapText="1"/>
      <protection locked="0"/>
    </xf>
    <xf numFmtId="43" fontId="3" fillId="0" borderId="18" xfId="58" applyFont="1" applyFill="1" applyBorder="1" applyAlignment="1" applyProtection="1">
      <alignment horizontal="center" vertical="center" wrapText="1"/>
      <protection locked="0"/>
    </xf>
    <xf numFmtId="165" fontId="3" fillId="0" borderId="18" xfId="58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Border="1" applyAlignment="1" applyProtection="1">
      <alignment horizontal="center" vertical="center" wrapText="1"/>
      <protection locked="0"/>
    </xf>
    <xf numFmtId="2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>
      <alignment horizontal="left" vertical="center" wrapText="1"/>
    </xf>
    <xf numFmtId="2" fontId="3" fillId="36" borderId="10" xfId="0" applyNumberFormat="1" applyFont="1" applyFill="1" applyBorder="1" applyAlignment="1">
      <alignment horizontal="left" vertical="center" wrapText="1" readingOrder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43" fontId="3" fillId="0" borderId="18" xfId="58" applyFont="1" applyBorder="1" applyAlignment="1" applyProtection="1">
      <alignment vertical="center" wrapText="1"/>
      <protection locked="0"/>
    </xf>
    <xf numFmtId="43" fontId="6" fillId="34" borderId="18" xfId="58" applyFont="1" applyFill="1" applyBorder="1" applyAlignment="1" applyProtection="1">
      <alignment vertical="center" wrapText="1"/>
      <protection locked="0"/>
    </xf>
    <xf numFmtId="43" fontId="3" fillId="35" borderId="18" xfId="58" applyFont="1" applyFill="1" applyBorder="1" applyAlignment="1" applyProtection="1">
      <alignment vertical="center" wrapText="1"/>
      <protection locked="0"/>
    </xf>
    <xf numFmtId="43" fontId="6" fillId="0" borderId="18" xfId="58" applyFont="1" applyBorder="1" applyAlignment="1" applyProtection="1">
      <alignment horizontal="center" vertical="center" wrapText="1"/>
      <protection locked="0"/>
    </xf>
    <xf numFmtId="2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9" borderId="13" xfId="0" applyNumberFormat="1" applyFont="1" applyFill="1" applyBorder="1" applyAlignment="1">
      <alignment horizontal="left" vertical="center" wrapText="1"/>
    </xf>
    <xf numFmtId="49" fontId="8" fillId="39" borderId="13" xfId="0" applyNumberFormat="1" applyFont="1" applyFill="1" applyBorder="1" applyAlignment="1">
      <alignment horizontal="right" vertical="center" wrapText="1"/>
    </xf>
    <xf numFmtId="2" fontId="6" fillId="39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9" borderId="21" xfId="0" applyNumberFormat="1" applyFont="1" applyFill="1" applyBorder="1" applyAlignment="1">
      <alignment horizontal="left" vertical="center" wrapText="1"/>
    </xf>
    <xf numFmtId="49" fontId="3" fillId="39" borderId="21" xfId="0" applyNumberFormat="1" applyFont="1" applyFill="1" applyBorder="1" applyAlignment="1">
      <alignment horizontal="center" vertical="center" wrapText="1"/>
    </xf>
    <xf numFmtId="2" fontId="6" fillId="39" borderId="22" xfId="0" applyNumberFormat="1" applyFont="1" applyFill="1" applyBorder="1" applyAlignment="1" applyProtection="1">
      <alignment horizontal="right" vertical="center" wrapText="1"/>
      <protection locked="0"/>
    </xf>
    <xf numFmtId="2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9" borderId="10" xfId="0" applyNumberFormat="1" applyFont="1" applyFill="1" applyBorder="1" applyAlignment="1">
      <alignment horizontal="left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8" xfId="0" applyNumberFormat="1" applyFont="1" applyFill="1" applyBorder="1" applyAlignment="1" applyProtection="1">
      <alignment vertical="center" wrapText="1"/>
      <protection locked="0"/>
    </xf>
    <xf numFmtId="2" fontId="13" fillId="39" borderId="22" xfId="0" applyNumberFormat="1" applyFont="1" applyFill="1" applyBorder="1" applyAlignment="1" applyProtection="1">
      <alignment horizontal="right" vertical="center" wrapText="1"/>
      <protection locked="0"/>
    </xf>
    <xf numFmtId="43" fontId="3" fillId="0" borderId="18" xfId="58" applyFont="1" applyFill="1" applyBorder="1" applyAlignment="1" applyProtection="1">
      <alignment vertical="center" wrapText="1"/>
      <protection locked="0"/>
    </xf>
    <xf numFmtId="2" fontId="3" fillId="33" borderId="10" xfId="0" applyNumberFormat="1" applyFont="1" applyFill="1" applyBorder="1" applyAlignment="1">
      <alignment horizontal="left" vertical="center" wrapText="1"/>
    </xf>
    <xf numFmtId="43" fontId="3" fillId="33" borderId="18" xfId="58" applyFont="1" applyFill="1" applyBorder="1" applyAlignment="1" applyProtection="1">
      <alignment vertical="center" wrapText="1"/>
      <protection locked="0"/>
    </xf>
    <xf numFmtId="43" fontId="6" fillId="33" borderId="18" xfId="58" applyFont="1" applyFill="1" applyBorder="1" applyAlignment="1" applyProtection="1">
      <alignment vertical="center" wrapText="1"/>
      <protection locked="0"/>
    </xf>
    <xf numFmtId="2" fontId="17" fillId="39" borderId="10" xfId="0" applyNumberFormat="1" applyFont="1" applyFill="1" applyBorder="1" applyAlignment="1" applyProtection="1">
      <alignment vertical="center" wrapText="1"/>
      <protection locked="0"/>
    </xf>
    <xf numFmtId="2" fontId="17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13" fillId="36" borderId="10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6" fillId="36" borderId="18" xfId="0" applyNumberFormat="1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36" borderId="23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23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3" fillId="39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5" borderId="18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vertical="center" wrapText="1" shrinkToFit="1"/>
    </xf>
    <xf numFmtId="49" fontId="6" fillId="0" borderId="23" xfId="0" applyNumberFormat="1" applyFont="1" applyBorder="1" applyAlignment="1">
      <alignment horizontal="center" vertical="center" wrapText="1"/>
    </xf>
    <xf numFmtId="49" fontId="6" fillId="39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49" fontId="6" fillId="39" borderId="18" xfId="0" applyNumberFormat="1" applyFont="1" applyFill="1" applyBorder="1" applyAlignment="1">
      <alignment horizontal="center" vertical="center" wrapText="1"/>
    </xf>
    <xf numFmtId="49" fontId="6" fillId="39" borderId="23" xfId="0" applyNumberFormat="1" applyFont="1" applyFill="1" applyBorder="1" applyAlignment="1">
      <alignment horizontal="center" vertical="center" wrapText="1"/>
    </xf>
    <xf numFmtId="49" fontId="6" fillId="39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3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00390625" style="5" customWidth="1"/>
    <col min="2" max="2" width="46.875" style="53" customWidth="1"/>
    <col min="3" max="3" width="0.2421875" style="54" customWidth="1"/>
    <col min="4" max="4" width="2.25390625" style="54" customWidth="1"/>
    <col min="5" max="5" width="1.25" style="54" customWidth="1"/>
    <col min="6" max="6" width="2.875" style="54" customWidth="1"/>
    <col min="7" max="7" width="1.12109375" style="54" customWidth="1"/>
    <col min="8" max="8" width="4.75390625" style="54" customWidth="1"/>
    <col min="9" max="9" width="3.125" style="54" customWidth="1"/>
    <col min="10" max="10" width="1.37890625" style="54" customWidth="1"/>
    <col min="11" max="11" width="3.375" style="54" customWidth="1"/>
    <col min="12" max="12" width="1.25" style="54" customWidth="1"/>
    <col min="13" max="13" width="10.375" style="14" customWidth="1"/>
    <col min="14" max="14" width="9.625" style="5" customWidth="1"/>
    <col min="15" max="16" width="0.12890625" style="5" hidden="1" customWidth="1"/>
    <col min="17" max="17" width="1.37890625" style="5" hidden="1" customWidth="1"/>
    <col min="18" max="19" width="9.125" style="5" hidden="1" customWidth="1"/>
    <col min="20" max="16384" width="9.125" style="5" customWidth="1"/>
  </cols>
  <sheetData>
    <row r="1" spans="1:19" ht="15.75">
      <c r="A1" s="1"/>
      <c r="B1" s="18"/>
      <c r="C1" s="19"/>
      <c r="D1" s="19"/>
      <c r="E1" s="190" t="s">
        <v>186</v>
      </c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15.75">
      <c r="A2" s="1"/>
      <c r="B2" s="18"/>
      <c r="C2" s="19"/>
      <c r="D2" s="19"/>
      <c r="E2" s="191" t="s">
        <v>90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ht="22.5" customHeight="1">
      <c r="A3" s="173"/>
      <c r="B3" s="173"/>
      <c r="C3" s="174"/>
      <c r="D3" s="174"/>
      <c r="E3" s="192" t="s">
        <v>91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ht="15">
      <c r="A4" s="2"/>
      <c r="B4" s="4"/>
      <c r="C4" s="3"/>
      <c r="D4" s="3"/>
      <c r="E4" s="191" t="s">
        <v>236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ht="12.7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27"/>
      <c r="O5" s="27"/>
      <c r="P5" s="27"/>
      <c r="Q5" s="27"/>
      <c r="R5" s="27"/>
      <c r="S5" s="27"/>
    </row>
    <row r="6" spans="1:19" ht="15" customHeight="1">
      <c r="A6" s="176" t="s">
        <v>231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27"/>
      <c r="O6" s="27"/>
      <c r="P6" s="27"/>
      <c r="Q6" s="27"/>
      <c r="R6" s="27"/>
      <c r="S6" s="27"/>
    </row>
    <row r="7" spans="1:13" ht="15.7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3" ht="48.7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1:12" ht="13.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20" ht="45.75" customHeight="1" thickBot="1">
      <c r="A11" s="15" t="s">
        <v>5</v>
      </c>
      <c r="B11" s="20" t="s">
        <v>6</v>
      </c>
      <c r="C11" s="21"/>
      <c r="D11" s="175" t="s">
        <v>23</v>
      </c>
      <c r="E11" s="175"/>
      <c r="F11" s="175" t="s">
        <v>24</v>
      </c>
      <c r="G11" s="175"/>
      <c r="H11" s="175" t="s">
        <v>3</v>
      </c>
      <c r="I11" s="175"/>
      <c r="J11" s="175"/>
      <c r="K11" s="175" t="s">
        <v>4</v>
      </c>
      <c r="L11" s="175"/>
      <c r="M11" s="66" t="s">
        <v>219</v>
      </c>
      <c r="N11" s="87" t="s">
        <v>227</v>
      </c>
      <c r="O11" s="55"/>
      <c r="P11" s="55"/>
      <c r="Q11" s="55"/>
      <c r="R11" s="55"/>
      <c r="S11" s="55"/>
      <c r="T11" s="88" t="s">
        <v>225</v>
      </c>
    </row>
    <row r="12" spans="1:20" ht="21.75" customHeight="1">
      <c r="A12" s="49" t="s">
        <v>130</v>
      </c>
      <c r="B12" s="41" t="s">
        <v>25</v>
      </c>
      <c r="C12" s="33"/>
      <c r="D12" s="180" t="s">
        <v>13</v>
      </c>
      <c r="E12" s="180"/>
      <c r="F12" s="180" t="s">
        <v>18</v>
      </c>
      <c r="G12" s="180"/>
      <c r="H12" s="180" t="s">
        <v>26</v>
      </c>
      <c r="I12" s="180"/>
      <c r="J12" s="180"/>
      <c r="K12" s="180" t="s">
        <v>21</v>
      </c>
      <c r="L12" s="180"/>
      <c r="M12" s="67">
        <f>M13+M18+M32+M36+M40</f>
        <v>10540.66</v>
      </c>
      <c r="N12" s="106">
        <f>N13+N18+N32+N36+N40</f>
        <v>4486.410000000001</v>
      </c>
      <c r="O12" s="106"/>
      <c r="P12" s="106"/>
      <c r="Q12" s="106"/>
      <c r="R12" s="106"/>
      <c r="S12" s="106"/>
      <c r="T12" s="106">
        <f>N12/M12*100</f>
        <v>42.56289454360543</v>
      </c>
    </row>
    <row r="13" spans="1:20" ht="36" customHeight="1">
      <c r="A13" s="17"/>
      <c r="B13" s="31" t="s">
        <v>129</v>
      </c>
      <c r="C13" s="32"/>
      <c r="D13" s="149" t="s">
        <v>13</v>
      </c>
      <c r="E13" s="149"/>
      <c r="F13" s="149" t="s">
        <v>15</v>
      </c>
      <c r="G13" s="149"/>
      <c r="H13" s="149" t="s">
        <v>28</v>
      </c>
      <c r="I13" s="149"/>
      <c r="J13" s="149"/>
      <c r="K13" s="149" t="s">
        <v>27</v>
      </c>
      <c r="L13" s="149"/>
      <c r="M13" s="72">
        <f>M16</f>
        <v>471.25</v>
      </c>
      <c r="N13" s="105">
        <f>N16</f>
        <v>182.28</v>
      </c>
      <c r="O13" s="105"/>
      <c r="P13" s="105"/>
      <c r="Q13" s="105"/>
      <c r="R13" s="105"/>
      <c r="S13" s="105"/>
      <c r="T13" s="105">
        <f>N13/M13*100</f>
        <v>38.68010610079576</v>
      </c>
    </row>
    <row r="14" spans="1:20" ht="15.75">
      <c r="A14" s="16"/>
      <c r="B14" s="8" t="s">
        <v>30</v>
      </c>
      <c r="C14" s="7"/>
      <c r="D14" s="148" t="s">
        <v>13</v>
      </c>
      <c r="E14" s="148"/>
      <c r="F14" s="148" t="s">
        <v>15</v>
      </c>
      <c r="G14" s="148"/>
      <c r="H14" s="148" t="s">
        <v>31</v>
      </c>
      <c r="I14" s="148"/>
      <c r="J14" s="148"/>
      <c r="K14" s="148" t="s">
        <v>27</v>
      </c>
      <c r="L14" s="148"/>
      <c r="M14" s="69">
        <f>M15</f>
        <v>0</v>
      </c>
      <c r="N14" s="100">
        <v>0</v>
      </c>
      <c r="O14" s="100"/>
      <c r="P14" s="100"/>
      <c r="Q14" s="100"/>
      <c r="R14" s="100"/>
      <c r="S14" s="100"/>
      <c r="T14" s="100">
        <v>0</v>
      </c>
    </row>
    <row r="15" spans="1:20" ht="23.25" customHeight="1">
      <c r="A15" s="16"/>
      <c r="B15" s="8" t="s">
        <v>29</v>
      </c>
      <c r="C15" s="22"/>
      <c r="D15" s="148" t="s">
        <v>13</v>
      </c>
      <c r="E15" s="148"/>
      <c r="F15" s="148" t="s">
        <v>15</v>
      </c>
      <c r="G15" s="148"/>
      <c r="H15" s="148" t="s">
        <v>31</v>
      </c>
      <c r="I15" s="148"/>
      <c r="J15" s="148"/>
      <c r="K15" s="148">
        <v>500</v>
      </c>
      <c r="L15" s="148"/>
      <c r="M15" s="69">
        <v>0</v>
      </c>
      <c r="N15" s="100">
        <v>0</v>
      </c>
      <c r="O15" s="100"/>
      <c r="P15" s="100"/>
      <c r="Q15" s="100"/>
      <c r="R15" s="100"/>
      <c r="S15" s="100"/>
      <c r="T15" s="100">
        <v>0</v>
      </c>
    </row>
    <row r="16" spans="1:20" ht="24" customHeight="1">
      <c r="A16" s="16"/>
      <c r="B16" s="8" t="s">
        <v>32</v>
      </c>
      <c r="C16" s="22"/>
      <c r="D16" s="148" t="s">
        <v>13</v>
      </c>
      <c r="E16" s="148"/>
      <c r="F16" s="148" t="s">
        <v>15</v>
      </c>
      <c r="G16" s="148"/>
      <c r="H16" s="148" t="s">
        <v>33</v>
      </c>
      <c r="I16" s="148"/>
      <c r="J16" s="148"/>
      <c r="K16" s="148" t="s">
        <v>21</v>
      </c>
      <c r="L16" s="148"/>
      <c r="M16" s="69">
        <v>471.25</v>
      </c>
      <c r="N16" s="100">
        <f>N17</f>
        <v>182.28</v>
      </c>
      <c r="O16" s="100"/>
      <c r="P16" s="100"/>
      <c r="Q16" s="100"/>
      <c r="R16" s="100"/>
      <c r="S16" s="100"/>
      <c r="T16" s="100">
        <f aca="true" t="shared" si="0" ref="T16:T76">N16/M16*100</f>
        <v>38.68010610079576</v>
      </c>
    </row>
    <row r="17" spans="1:20" ht="24" customHeight="1">
      <c r="A17" s="16"/>
      <c r="B17" s="8" t="s">
        <v>29</v>
      </c>
      <c r="C17" s="22"/>
      <c r="D17" s="148" t="s">
        <v>13</v>
      </c>
      <c r="E17" s="148"/>
      <c r="F17" s="148" t="s">
        <v>15</v>
      </c>
      <c r="G17" s="148"/>
      <c r="H17" s="148" t="s">
        <v>33</v>
      </c>
      <c r="I17" s="148"/>
      <c r="J17" s="148"/>
      <c r="K17" s="148">
        <v>500</v>
      </c>
      <c r="L17" s="148"/>
      <c r="M17" s="69">
        <v>471.25</v>
      </c>
      <c r="N17" s="100">
        <v>182.28</v>
      </c>
      <c r="O17" s="100"/>
      <c r="P17" s="100"/>
      <c r="Q17" s="100"/>
      <c r="R17" s="100"/>
      <c r="S17" s="100"/>
      <c r="T17" s="100">
        <f t="shared" si="0"/>
        <v>38.68010610079576</v>
      </c>
    </row>
    <row r="18" spans="1:20" ht="51">
      <c r="A18" s="17"/>
      <c r="B18" s="31" t="s">
        <v>34</v>
      </c>
      <c r="C18" s="32"/>
      <c r="D18" s="149" t="s">
        <v>13</v>
      </c>
      <c r="E18" s="149"/>
      <c r="F18" s="149" t="s">
        <v>16</v>
      </c>
      <c r="G18" s="149"/>
      <c r="H18" s="149" t="s">
        <v>35</v>
      </c>
      <c r="I18" s="149"/>
      <c r="J18" s="149"/>
      <c r="K18" s="149" t="s">
        <v>27</v>
      </c>
      <c r="L18" s="149"/>
      <c r="M18" s="72">
        <f>M19+M25</f>
        <v>8861.8</v>
      </c>
      <c r="N18" s="105">
        <f>N19+N25</f>
        <v>3946.1600000000003</v>
      </c>
      <c r="O18" s="105"/>
      <c r="P18" s="105"/>
      <c r="Q18" s="105"/>
      <c r="R18" s="105"/>
      <c r="S18" s="105"/>
      <c r="T18" s="105">
        <f t="shared" si="0"/>
        <v>44.530005190819026</v>
      </c>
    </row>
    <row r="19" spans="1:20" ht="38.25">
      <c r="A19" s="17"/>
      <c r="B19" s="42" t="s">
        <v>148</v>
      </c>
      <c r="C19" s="43"/>
      <c r="D19" s="158" t="s">
        <v>13</v>
      </c>
      <c r="E19" s="158"/>
      <c r="F19" s="158" t="s">
        <v>16</v>
      </c>
      <c r="G19" s="158"/>
      <c r="H19" s="158" t="s">
        <v>28</v>
      </c>
      <c r="I19" s="158"/>
      <c r="J19" s="158"/>
      <c r="K19" s="158" t="s">
        <v>21</v>
      </c>
      <c r="L19" s="158"/>
      <c r="M19" s="70">
        <f>M20+M23</f>
        <v>8545.8</v>
      </c>
      <c r="N19" s="104">
        <f>N20+N23</f>
        <v>3788.28</v>
      </c>
      <c r="O19" s="104"/>
      <c r="P19" s="104"/>
      <c r="Q19" s="104"/>
      <c r="R19" s="104"/>
      <c r="S19" s="104"/>
      <c r="T19" s="104">
        <f t="shared" si="0"/>
        <v>44.32914414098154</v>
      </c>
    </row>
    <row r="20" spans="1:20" ht="13.5" customHeight="1">
      <c r="A20" s="17"/>
      <c r="B20" s="23" t="s">
        <v>30</v>
      </c>
      <c r="C20" s="24"/>
      <c r="D20" s="160" t="s">
        <v>13</v>
      </c>
      <c r="E20" s="160"/>
      <c r="F20" s="160" t="s">
        <v>16</v>
      </c>
      <c r="G20" s="160"/>
      <c r="H20" s="160" t="s">
        <v>31</v>
      </c>
      <c r="I20" s="160"/>
      <c r="J20" s="160"/>
      <c r="K20" s="160" t="s">
        <v>21</v>
      </c>
      <c r="L20" s="160"/>
      <c r="M20" s="71">
        <f>M21+M22</f>
        <v>7655.8</v>
      </c>
      <c r="N20" s="102">
        <f>N21+N22</f>
        <v>3353.15</v>
      </c>
      <c r="O20" s="102"/>
      <c r="P20" s="102"/>
      <c r="Q20" s="102"/>
      <c r="R20" s="102"/>
      <c r="S20" s="102"/>
      <c r="T20" s="102">
        <f t="shared" si="0"/>
        <v>43.79881919590376</v>
      </c>
    </row>
    <row r="21" spans="1:20" ht="25.5">
      <c r="A21" s="17"/>
      <c r="B21" s="23" t="s">
        <v>29</v>
      </c>
      <c r="C21" s="26"/>
      <c r="D21" s="168" t="s">
        <v>13</v>
      </c>
      <c r="E21" s="168"/>
      <c r="F21" s="168" t="s">
        <v>16</v>
      </c>
      <c r="G21" s="168"/>
      <c r="H21" s="160" t="s">
        <v>205</v>
      </c>
      <c r="I21" s="160"/>
      <c r="J21" s="160"/>
      <c r="K21" s="160">
        <v>500</v>
      </c>
      <c r="L21" s="160"/>
      <c r="M21" s="69">
        <v>6785.8</v>
      </c>
      <c r="N21" s="100">
        <v>2933.9</v>
      </c>
      <c r="O21" s="100"/>
      <c r="P21" s="100"/>
      <c r="Q21" s="100"/>
      <c r="R21" s="100"/>
      <c r="S21" s="100"/>
      <c r="T21" s="100">
        <f t="shared" si="0"/>
        <v>43.235874915264226</v>
      </c>
    </row>
    <row r="22" spans="1:20" ht="26.25" customHeight="1">
      <c r="A22" s="17"/>
      <c r="B22" s="23" t="s">
        <v>29</v>
      </c>
      <c r="C22" s="26"/>
      <c r="D22" s="168" t="s">
        <v>13</v>
      </c>
      <c r="E22" s="168"/>
      <c r="F22" s="168" t="s">
        <v>16</v>
      </c>
      <c r="G22" s="168"/>
      <c r="H22" s="160" t="s">
        <v>204</v>
      </c>
      <c r="I22" s="160"/>
      <c r="J22" s="160"/>
      <c r="K22" s="160">
        <v>500</v>
      </c>
      <c r="L22" s="160"/>
      <c r="M22" s="69">
        <v>870</v>
      </c>
      <c r="N22" s="100">
        <v>419.25</v>
      </c>
      <c r="O22" s="100"/>
      <c r="P22" s="100"/>
      <c r="Q22" s="100"/>
      <c r="R22" s="100"/>
      <c r="S22" s="100"/>
      <c r="T22" s="100">
        <f t="shared" si="0"/>
        <v>48.189655172413794</v>
      </c>
    </row>
    <row r="23" spans="1:20" ht="38.25">
      <c r="A23" s="17"/>
      <c r="B23" s="23" t="s">
        <v>36</v>
      </c>
      <c r="C23" s="26"/>
      <c r="D23" s="160" t="s">
        <v>13</v>
      </c>
      <c r="E23" s="160"/>
      <c r="F23" s="160" t="s">
        <v>16</v>
      </c>
      <c r="G23" s="160"/>
      <c r="H23" s="160" t="s">
        <v>37</v>
      </c>
      <c r="I23" s="160"/>
      <c r="J23" s="160"/>
      <c r="K23" s="160" t="s">
        <v>21</v>
      </c>
      <c r="L23" s="160"/>
      <c r="M23" s="71">
        <f>M24</f>
        <v>890</v>
      </c>
      <c r="N23" s="102">
        <f>N24</f>
        <v>435.13</v>
      </c>
      <c r="O23" s="102"/>
      <c r="P23" s="102"/>
      <c r="Q23" s="102"/>
      <c r="R23" s="102"/>
      <c r="S23" s="102"/>
      <c r="T23" s="102">
        <f t="shared" si="0"/>
        <v>48.891011235955055</v>
      </c>
    </row>
    <row r="24" spans="1:20" ht="30.75" customHeight="1">
      <c r="A24" s="17"/>
      <c r="B24" s="23" t="s">
        <v>29</v>
      </c>
      <c r="C24" s="26"/>
      <c r="D24" s="160" t="s">
        <v>13</v>
      </c>
      <c r="E24" s="160"/>
      <c r="F24" s="160" t="s">
        <v>16</v>
      </c>
      <c r="G24" s="160"/>
      <c r="H24" s="160" t="s">
        <v>37</v>
      </c>
      <c r="I24" s="160"/>
      <c r="J24" s="160"/>
      <c r="K24" s="160">
        <v>500</v>
      </c>
      <c r="L24" s="160"/>
      <c r="M24" s="69">
        <v>890</v>
      </c>
      <c r="N24" s="100">
        <v>435.13</v>
      </c>
      <c r="O24" s="100"/>
      <c r="P24" s="100"/>
      <c r="Q24" s="100"/>
      <c r="R24" s="100"/>
      <c r="S24" s="100"/>
      <c r="T24" s="100">
        <f t="shared" si="0"/>
        <v>48.891011235955055</v>
      </c>
    </row>
    <row r="25" spans="1:20" ht="76.5">
      <c r="A25" s="17"/>
      <c r="B25" s="108" t="s">
        <v>192</v>
      </c>
      <c r="C25" s="43"/>
      <c r="D25" s="158" t="s">
        <v>13</v>
      </c>
      <c r="E25" s="158"/>
      <c r="F25" s="158" t="s">
        <v>16</v>
      </c>
      <c r="G25" s="158"/>
      <c r="H25" s="158" t="s">
        <v>12</v>
      </c>
      <c r="I25" s="158"/>
      <c r="J25" s="158"/>
      <c r="K25" s="158" t="s">
        <v>1</v>
      </c>
      <c r="L25" s="158"/>
      <c r="M25" s="70">
        <f>M26+M27+M28+M29+M30+M31</f>
        <v>316</v>
      </c>
      <c r="N25" s="104">
        <f>N26+N27+N28+N29+N30+N31</f>
        <v>157.88</v>
      </c>
      <c r="O25" s="104"/>
      <c r="P25" s="104"/>
      <c r="Q25" s="104"/>
      <c r="R25" s="104"/>
      <c r="S25" s="104"/>
      <c r="T25" s="104">
        <f t="shared" si="0"/>
        <v>49.962025316455694</v>
      </c>
    </row>
    <row r="26" spans="1:20" ht="25.5">
      <c r="A26" s="16"/>
      <c r="B26" s="23" t="s">
        <v>193</v>
      </c>
      <c r="C26" s="26"/>
      <c r="D26" s="160" t="s">
        <v>13</v>
      </c>
      <c r="E26" s="160"/>
      <c r="F26" s="160" t="s">
        <v>16</v>
      </c>
      <c r="G26" s="160"/>
      <c r="H26" s="160" t="s">
        <v>191</v>
      </c>
      <c r="I26" s="160"/>
      <c r="J26" s="160"/>
      <c r="K26" s="160" t="s">
        <v>1</v>
      </c>
      <c r="L26" s="160"/>
      <c r="M26" s="71">
        <v>58.1</v>
      </c>
      <c r="N26" s="100">
        <v>29.04</v>
      </c>
      <c r="O26" s="100"/>
      <c r="P26" s="100"/>
      <c r="Q26" s="100"/>
      <c r="R26" s="100"/>
      <c r="S26" s="100"/>
      <c r="T26" s="100">
        <f t="shared" si="0"/>
        <v>49.982788296041306</v>
      </c>
    </row>
    <row r="27" spans="1:20" ht="38.25">
      <c r="A27" s="16"/>
      <c r="B27" s="23" t="s">
        <v>194</v>
      </c>
      <c r="C27" s="26"/>
      <c r="D27" s="160" t="s">
        <v>13</v>
      </c>
      <c r="E27" s="160"/>
      <c r="F27" s="160" t="s">
        <v>16</v>
      </c>
      <c r="G27" s="160"/>
      <c r="H27" s="160" t="s">
        <v>195</v>
      </c>
      <c r="I27" s="160"/>
      <c r="J27" s="160"/>
      <c r="K27" s="160" t="s">
        <v>1</v>
      </c>
      <c r="L27" s="160"/>
      <c r="M27" s="71">
        <v>30.3</v>
      </c>
      <c r="N27" s="100">
        <v>15.14</v>
      </c>
      <c r="O27" s="100"/>
      <c r="P27" s="100"/>
      <c r="Q27" s="100"/>
      <c r="R27" s="100"/>
      <c r="S27" s="100"/>
      <c r="T27" s="100">
        <f t="shared" si="0"/>
        <v>49.96699669966997</v>
      </c>
    </row>
    <row r="28" spans="1:20" ht="29.25" customHeight="1">
      <c r="A28" s="16"/>
      <c r="B28" s="23" t="s">
        <v>196</v>
      </c>
      <c r="C28" s="26"/>
      <c r="D28" s="160" t="s">
        <v>13</v>
      </c>
      <c r="E28" s="160"/>
      <c r="F28" s="160" t="s">
        <v>16</v>
      </c>
      <c r="G28" s="160"/>
      <c r="H28" s="160" t="s">
        <v>197</v>
      </c>
      <c r="I28" s="160"/>
      <c r="J28" s="160"/>
      <c r="K28" s="160" t="s">
        <v>1</v>
      </c>
      <c r="L28" s="160"/>
      <c r="M28" s="71">
        <v>24</v>
      </c>
      <c r="N28" s="100">
        <v>12</v>
      </c>
      <c r="O28" s="100"/>
      <c r="P28" s="100"/>
      <c r="Q28" s="100"/>
      <c r="R28" s="100"/>
      <c r="S28" s="100"/>
      <c r="T28" s="100">
        <f t="shared" si="0"/>
        <v>50</v>
      </c>
    </row>
    <row r="29" spans="1:20" ht="62.25" customHeight="1">
      <c r="A29" s="16"/>
      <c r="B29" s="23" t="s">
        <v>198</v>
      </c>
      <c r="C29" s="26"/>
      <c r="D29" s="160" t="s">
        <v>13</v>
      </c>
      <c r="E29" s="160"/>
      <c r="F29" s="160" t="s">
        <v>16</v>
      </c>
      <c r="G29" s="160"/>
      <c r="H29" s="160" t="s">
        <v>199</v>
      </c>
      <c r="I29" s="160"/>
      <c r="J29" s="160"/>
      <c r="K29" s="160" t="s">
        <v>1</v>
      </c>
      <c r="L29" s="160"/>
      <c r="M29" s="71">
        <v>64.6</v>
      </c>
      <c r="N29" s="100">
        <v>32.2</v>
      </c>
      <c r="O29" s="100"/>
      <c r="P29" s="100"/>
      <c r="Q29" s="100"/>
      <c r="R29" s="100"/>
      <c r="S29" s="100"/>
      <c r="T29" s="100">
        <f t="shared" si="0"/>
        <v>49.8452012383901</v>
      </c>
    </row>
    <row r="30" spans="1:20" ht="25.5" customHeight="1">
      <c r="A30" s="16"/>
      <c r="B30" s="23" t="s">
        <v>200</v>
      </c>
      <c r="C30" s="26"/>
      <c r="D30" s="160" t="s">
        <v>13</v>
      </c>
      <c r="E30" s="160"/>
      <c r="F30" s="160" t="s">
        <v>16</v>
      </c>
      <c r="G30" s="160"/>
      <c r="H30" s="160" t="s">
        <v>201</v>
      </c>
      <c r="I30" s="160"/>
      <c r="J30" s="160"/>
      <c r="K30" s="160" t="s">
        <v>1</v>
      </c>
      <c r="L30" s="160"/>
      <c r="M30" s="71">
        <v>91</v>
      </c>
      <c r="N30" s="100">
        <v>45.5</v>
      </c>
      <c r="O30" s="100"/>
      <c r="P30" s="100"/>
      <c r="Q30" s="100"/>
      <c r="R30" s="100"/>
      <c r="S30" s="100"/>
      <c r="T30" s="100">
        <f t="shared" si="0"/>
        <v>50</v>
      </c>
    </row>
    <row r="31" spans="1:20" ht="26.25" customHeight="1">
      <c r="A31" s="16"/>
      <c r="B31" s="23" t="s">
        <v>203</v>
      </c>
      <c r="C31" s="26"/>
      <c r="D31" s="160" t="s">
        <v>13</v>
      </c>
      <c r="E31" s="160"/>
      <c r="F31" s="160" t="s">
        <v>16</v>
      </c>
      <c r="G31" s="160"/>
      <c r="H31" s="160" t="s">
        <v>202</v>
      </c>
      <c r="I31" s="160"/>
      <c r="J31" s="160"/>
      <c r="K31" s="160" t="s">
        <v>1</v>
      </c>
      <c r="L31" s="160"/>
      <c r="M31" s="71">
        <v>48</v>
      </c>
      <c r="N31" s="101">
        <v>24</v>
      </c>
      <c r="O31" s="100"/>
      <c r="P31" s="100"/>
      <c r="Q31" s="100"/>
      <c r="R31" s="100"/>
      <c r="S31" s="100"/>
      <c r="T31" s="100">
        <f t="shared" si="0"/>
        <v>50</v>
      </c>
    </row>
    <row r="32" spans="1:20" ht="19.5" customHeight="1">
      <c r="A32" s="16"/>
      <c r="B32" s="31" t="s">
        <v>133</v>
      </c>
      <c r="C32" s="32"/>
      <c r="D32" s="149" t="s">
        <v>13</v>
      </c>
      <c r="E32" s="149"/>
      <c r="F32" s="149" t="s">
        <v>19</v>
      </c>
      <c r="G32" s="149"/>
      <c r="H32" s="149" t="s">
        <v>26</v>
      </c>
      <c r="I32" s="149"/>
      <c r="J32" s="149"/>
      <c r="K32" s="149" t="s">
        <v>21</v>
      </c>
      <c r="L32" s="149"/>
      <c r="M32" s="72">
        <f>M33</f>
        <v>0</v>
      </c>
      <c r="N32" s="105">
        <v>0</v>
      </c>
      <c r="O32" s="105"/>
      <c r="P32" s="105"/>
      <c r="Q32" s="105"/>
      <c r="R32" s="105"/>
      <c r="S32" s="105"/>
      <c r="T32" s="105">
        <v>0</v>
      </c>
    </row>
    <row r="33" spans="1:20" ht="22.5" customHeight="1">
      <c r="A33" s="16"/>
      <c r="B33" s="8" t="s">
        <v>147</v>
      </c>
      <c r="C33" s="7"/>
      <c r="D33" s="148" t="s">
        <v>13</v>
      </c>
      <c r="E33" s="148"/>
      <c r="F33" s="148" t="s">
        <v>19</v>
      </c>
      <c r="G33" s="148"/>
      <c r="H33" s="148" t="s">
        <v>143</v>
      </c>
      <c r="I33" s="148"/>
      <c r="J33" s="148"/>
      <c r="K33" s="148" t="s">
        <v>21</v>
      </c>
      <c r="L33" s="148"/>
      <c r="M33" s="69">
        <f>M34</f>
        <v>0</v>
      </c>
      <c r="N33" s="100">
        <v>0</v>
      </c>
      <c r="O33" s="100"/>
      <c r="P33" s="100"/>
      <c r="Q33" s="100"/>
      <c r="R33" s="100"/>
      <c r="S33" s="100"/>
      <c r="T33" s="100">
        <v>0</v>
      </c>
    </row>
    <row r="34" spans="1:20" ht="24" customHeight="1">
      <c r="A34" s="16"/>
      <c r="B34" s="8" t="s">
        <v>165</v>
      </c>
      <c r="C34" s="6"/>
      <c r="D34" s="148" t="s">
        <v>13</v>
      </c>
      <c r="E34" s="148"/>
      <c r="F34" s="148" t="s">
        <v>19</v>
      </c>
      <c r="G34" s="148"/>
      <c r="H34" s="148" t="s">
        <v>132</v>
      </c>
      <c r="I34" s="148"/>
      <c r="J34" s="148"/>
      <c r="K34" s="148" t="s">
        <v>21</v>
      </c>
      <c r="L34" s="148"/>
      <c r="M34" s="69">
        <f>M35</f>
        <v>0</v>
      </c>
      <c r="N34" s="100">
        <v>0</v>
      </c>
      <c r="O34" s="100"/>
      <c r="P34" s="100"/>
      <c r="Q34" s="100"/>
      <c r="R34" s="100"/>
      <c r="S34" s="100"/>
      <c r="T34" s="100">
        <v>0</v>
      </c>
    </row>
    <row r="35" spans="1:20" ht="27.75" customHeight="1">
      <c r="A35" s="16"/>
      <c r="B35" s="8" t="s">
        <v>29</v>
      </c>
      <c r="C35" s="7"/>
      <c r="D35" s="148" t="s">
        <v>13</v>
      </c>
      <c r="E35" s="148"/>
      <c r="F35" s="148" t="s">
        <v>19</v>
      </c>
      <c r="G35" s="148"/>
      <c r="H35" s="148" t="s">
        <v>143</v>
      </c>
      <c r="I35" s="148"/>
      <c r="J35" s="148"/>
      <c r="K35" s="148" t="s">
        <v>9</v>
      </c>
      <c r="L35" s="148"/>
      <c r="M35" s="69">
        <v>0</v>
      </c>
      <c r="N35" s="100">
        <v>0</v>
      </c>
      <c r="O35" s="100"/>
      <c r="P35" s="100"/>
      <c r="Q35" s="100"/>
      <c r="R35" s="100"/>
      <c r="S35" s="100"/>
      <c r="T35" s="100">
        <v>0</v>
      </c>
    </row>
    <row r="36" spans="1:20" ht="15.75">
      <c r="A36" s="16"/>
      <c r="B36" s="31" t="s">
        <v>38</v>
      </c>
      <c r="C36" s="32"/>
      <c r="D36" s="149" t="s">
        <v>13</v>
      </c>
      <c r="E36" s="149"/>
      <c r="F36" s="149" t="s">
        <v>190</v>
      </c>
      <c r="G36" s="149"/>
      <c r="H36" s="149" t="s">
        <v>26</v>
      </c>
      <c r="I36" s="149"/>
      <c r="J36" s="149"/>
      <c r="K36" s="149" t="s">
        <v>21</v>
      </c>
      <c r="L36" s="149"/>
      <c r="M36" s="72">
        <f aca="true" t="shared" si="1" ref="M36:N38">M37</f>
        <v>100</v>
      </c>
      <c r="N36" s="105">
        <f t="shared" si="1"/>
        <v>0</v>
      </c>
      <c r="O36" s="105"/>
      <c r="P36" s="105"/>
      <c r="Q36" s="105"/>
      <c r="R36" s="105"/>
      <c r="S36" s="105"/>
      <c r="T36" s="105">
        <f t="shared" si="0"/>
        <v>0</v>
      </c>
    </row>
    <row r="37" spans="1:20" ht="17.25" customHeight="1">
      <c r="A37" s="16"/>
      <c r="B37" s="8" t="s">
        <v>38</v>
      </c>
      <c r="C37" s="7"/>
      <c r="D37" s="185" t="s">
        <v>13</v>
      </c>
      <c r="E37" s="185"/>
      <c r="F37" s="148" t="s">
        <v>190</v>
      </c>
      <c r="G37" s="148"/>
      <c r="H37" s="148" t="s">
        <v>39</v>
      </c>
      <c r="I37" s="148"/>
      <c r="J37" s="148"/>
      <c r="K37" s="148" t="s">
        <v>21</v>
      </c>
      <c r="L37" s="148"/>
      <c r="M37" s="69">
        <f t="shared" si="1"/>
        <v>100</v>
      </c>
      <c r="N37" s="100">
        <f t="shared" si="1"/>
        <v>0</v>
      </c>
      <c r="O37" s="100"/>
      <c r="P37" s="100"/>
      <c r="Q37" s="100"/>
      <c r="R37" s="100"/>
      <c r="S37" s="100"/>
      <c r="T37" s="100">
        <f t="shared" si="0"/>
        <v>0</v>
      </c>
    </row>
    <row r="38" spans="1:20" ht="15.75">
      <c r="A38" s="16"/>
      <c r="B38" s="8" t="s">
        <v>40</v>
      </c>
      <c r="C38" s="6"/>
      <c r="D38" s="185" t="s">
        <v>13</v>
      </c>
      <c r="E38" s="185"/>
      <c r="F38" s="148" t="s">
        <v>190</v>
      </c>
      <c r="G38" s="148"/>
      <c r="H38" s="148" t="s">
        <v>41</v>
      </c>
      <c r="I38" s="148"/>
      <c r="J38" s="148"/>
      <c r="K38" s="148" t="s">
        <v>21</v>
      </c>
      <c r="L38" s="148"/>
      <c r="M38" s="69">
        <f t="shared" si="1"/>
        <v>100</v>
      </c>
      <c r="N38" s="100">
        <f t="shared" si="1"/>
        <v>0</v>
      </c>
      <c r="O38" s="100"/>
      <c r="P38" s="100"/>
      <c r="Q38" s="100"/>
      <c r="R38" s="100"/>
      <c r="S38" s="100"/>
      <c r="T38" s="100">
        <f t="shared" si="0"/>
        <v>0</v>
      </c>
    </row>
    <row r="39" spans="1:20" ht="15.75">
      <c r="A39" s="16"/>
      <c r="B39" s="8" t="s">
        <v>42</v>
      </c>
      <c r="C39" s="7"/>
      <c r="D39" s="185" t="s">
        <v>13</v>
      </c>
      <c r="E39" s="185"/>
      <c r="F39" s="148" t="s">
        <v>190</v>
      </c>
      <c r="G39" s="148"/>
      <c r="H39" s="148" t="s">
        <v>41</v>
      </c>
      <c r="I39" s="148"/>
      <c r="J39" s="148"/>
      <c r="K39" s="148" t="s">
        <v>10</v>
      </c>
      <c r="L39" s="148"/>
      <c r="M39" s="69">
        <v>100</v>
      </c>
      <c r="N39" s="100">
        <v>0</v>
      </c>
      <c r="O39" s="100"/>
      <c r="P39" s="100"/>
      <c r="Q39" s="100"/>
      <c r="R39" s="100"/>
      <c r="S39" s="100"/>
      <c r="T39" s="100">
        <f t="shared" si="0"/>
        <v>0</v>
      </c>
    </row>
    <row r="40" spans="1:20" ht="15.75">
      <c r="A40" s="16"/>
      <c r="B40" s="31" t="s">
        <v>43</v>
      </c>
      <c r="C40" s="32"/>
      <c r="D40" s="154" t="s">
        <v>13</v>
      </c>
      <c r="E40" s="155"/>
      <c r="F40" s="154" t="s">
        <v>210</v>
      </c>
      <c r="G40" s="155"/>
      <c r="H40" s="154" t="s">
        <v>44</v>
      </c>
      <c r="I40" s="183"/>
      <c r="J40" s="155"/>
      <c r="K40" s="154" t="s">
        <v>27</v>
      </c>
      <c r="L40" s="155"/>
      <c r="M40" s="72">
        <f>M41+M46+M47</f>
        <v>1107.6100000000001</v>
      </c>
      <c r="N40" s="105">
        <f>N41+N46+N47</f>
        <v>357.96999999999997</v>
      </c>
      <c r="O40" s="105"/>
      <c r="P40" s="105"/>
      <c r="Q40" s="105"/>
      <c r="R40" s="105"/>
      <c r="S40" s="105"/>
      <c r="T40" s="105">
        <f t="shared" si="0"/>
        <v>32.31913760258574</v>
      </c>
    </row>
    <row r="41" spans="1:20" s="12" customFormat="1" ht="27.75" customHeight="1">
      <c r="A41" s="17"/>
      <c r="B41" s="42" t="s">
        <v>48</v>
      </c>
      <c r="C41" s="43"/>
      <c r="D41" s="162" t="s">
        <v>13</v>
      </c>
      <c r="E41" s="164"/>
      <c r="F41" s="150" t="s">
        <v>210</v>
      </c>
      <c r="G41" s="151"/>
      <c r="H41" s="150" t="s">
        <v>49</v>
      </c>
      <c r="I41" s="169"/>
      <c r="J41" s="151"/>
      <c r="K41" s="150" t="s">
        <v>21</v>
      </c>
      <c r="L41" s="151"/>
      <c r="M41" s="70">
        <f>M42+M44</f>
        <v>325.16</v>
      </c>
      <c r="N41" s="104">
        <f>N42+N44</f>
        <v>38.53</v>
      </c>
      <c r="O41" s="104"/>
      <c r="P41" s="104"/>
      <c r="Q41" s="104"/>
      <c r="R41" s="104"/>
      <c r="S41" s="104"/>
      <c r="T41" s="104">
        <f t="shared" si="0"/>
        <v>11.849550990281706</v>
      </c>
    </row>
    <row r="42" spans="1:20" s="12" customFormat="1" ht="24.75" customHeight="1">
      <c r="A42" s="17"/>
      <c r="B42" s="8" t="s">
        <v>146</v>
      </c>
      <c r="C42" s="7"/>
      <c r="D42" s="166" t="s">
        <v>13</v>
      </c>
      <c r="E42" s="167"/>
      <c r="F42" s="152" t="s">
        <v>210</v>
      </c>
      <c r="G42" s="153"/>
      <c r="H42" s="152" t="s">
        <v>144</v>
      </c>
      <c r="I42" s="182"/>
      <c r="J42" s="153"/>
      <c r="K42" s="152" t="s">
        <v>21</v>
      </c>
      <c r="L42" s="153"/>
      <c r="M42" s="69">
        <f>M43</f>
        <v>275.16</v>
      </c>
      <c r="N42" s="102">
        <f>N43</f>
        <v>38.53</v>
      </c>
      <c r="O42" s="102"/>
      <c r="P42" s="102"/>
      <c r="Q42" s="102"/>
      <c r="R42" s="102"/>
      <c r="S42" s="102"/>
      <c r="T42" s="100">
        <f t="shared" si="0"/>
        <v>14.002762029364732</v>
      </c>
    </row>
    <row r="43" spans="1:20" ht="23.25" customHeight="1">
      <c r="A43" s="17"/>
      <c r="B43" s="37" t="s">
        <v>29</v>
      </c>
      <c r="C43" s="36"/>
      <c r="D43" s="186" t="s">
        <v>13</v>
      </c>
      <c r="E43" s="187"/>
      <c r="F43" s="170" t="s">
        <v>210</v>
      </c>
      <c r="G43" s="172"/>
      <c r="H43" s="170" t="s">
        <v>144</v>
      </c>
      <c r="I43" s="171"/>
      <c r="J43" s="172"/>
      <c r="K43" s="170" t="s">
        <v>9</v>
      </c>
      <c r="L43" s="172"/>
      <c r="M43" s="69">
        <v>275.16</v>
      </c>
      <c r="N43" s="100">
        <v>38.53</v>
      </c>
      <c r="O43" s="100"/>
      <c r="P43" s="100"/>
      <c r="Q43" s="100"/>
      <c r="R43" s="100"/>
      <c r="S43" s="100"/>
      <c r="T43" s="100">
        <f t="shared" si="0"/>
        <v>14.002762029364732</v>
      </c>
    </row>
    <row r="44" spans="1:20" ht="21" customHeight="1">
      <c r="A44" s="17"/>
      <c r="B44" s="23" t="s">
        <v>212</v>
      </c>
      <c r="C44" s="24"/>
      <c r="D44" s="188" t="s">
        <v>13</v>
      </c>
      <c r="E44" s="189"/>
      <c r="F44" s="146" t="s">
        <v>210</v>
      </c>
      <c r="G44" s="147"/>
      <c r="H44" s="146" t="s">
        <v>211</v>
      </c>
      <c r="I44" s="165"/>
      <c r="J44" s="147"/>
      <c r="K44" s="146" t="s">
        <v>21</v>
      </c>
      <c r="L44" s="147"/>
      <c r="M44" s="71">
        <v>50</v>
      </c>
      <c r="N44" s="102">
        <f>N45</f>
        <v>0</v>
      </c>
      <c r="O44" s="102"/>
      <c r="P44" s="102"/>
      <c r="Q44" s="102"/>
      <c r="R44" s="102"/>
      <c r="S44" s="102"/>
      <c r="T44" s="102">
        <f t="shared" si="0"/>
        <v>0</v>
      </c>
    </row>
    <row r="45" spans="1:20" ht="25.5">
      <c r="A45" s="17"/>
      <c r="B45" s="37" t="s">
        <v>29</v>
      </c>
      <c r="C45" s="36"/>
      <c r="D45" s="186" t="s">
        <v>13</v>
      </c>
      <c r="E45" s="187"/>
      <c r="F45" s="170" t="s">
        <v>210</v>
      </c>
      <c r="G45" s="172"/>
      <c r="H45" s="170" t="s">
        <v>211</v>
      </c>
      <c r="I45" s="171"/>
      <c r="J45" s="172"/>
      <c r="K45" s="170" t="s">
        <v>9</v>
      </c>
      <c r="L45" s="172"/>
      <c r="M45" s="69">
        <v>50</v>
      </c>
      <c r="N45" s="100">
        <v>0</v>
      </c>
      <c r="O45" s="100"/>
      <c r="P45" s="100"/>
      <c r="Q45" s="100"/>
      <c r="R45" s="100"/>
      <c r="S45" s="100"/>
      <c r="T45" s="100">
        <f t="shared" si="0"/>
        <v>0</v>
      </c>
    </row>
    <row r="46" spans="1:20" ht="36.75" customHeight="1">
      <c r="A46" s="17"/>
      <c r="B46" s="42" t="s">
        <v>174</v>
      </c>
      <c r="C46" s="39"/>
      <c r="D46" s="162" t="s">
        <v>13</v>
      </c>
      <c r="E46" s="164"/>
      <c r="F46" s="150" t="s">
        <v>210</v>
      </c>
      <c r="G46" s="151"/>
      <c r="H46" s="150" t="s">
        <v>216</v>
      </c>
      <c r="I46" s="169"/>
      <c r="J46" s="151"/>
      <c r="K46" s="150" t="s">
        <v>9</v>
      </c>
      <c r="L46" s="151"/>
      <c r="M46" s="70">
        <v>632.45</v>
      </c>
      <c r="N46" s="104">
        <v>261.27</v>
      </c>
      <c r="O46" s="104"/>
      <c r="P46" s="104"/>
      <c r="Q46" s="104"/>
      <c r="R46" s="104"/>
      <c r="S46" s="104"/>
      <c r="T46" s="104">
        <f t="shared" si="0"/>
        <v>41.31077555537986</v>
      </c>
    </row>
    <row r="47" spans="1:20" ht="28.5" customHeight="1">
      <c r="A47" s="17"/>
      <c r="B47" s="42" t="s">
        <v>173</v>
      </c>
      <c r="C47" s="39"/>
      <c r="D47" s="162" t="s">
        <v>13</v>
      </c>
      <c r="E47" s="164"/>
      <c r="F47" s="150" t="s">
        <v>210</v>
      </c>
      <c r="G47" s="151"/>
      <c r="H47" s="150" t="s">
        <v>160</v>
      </c>
      <c r="I47" s="169"/>
      <c r="J47" s="151"/>
      <c r="K47" s="150" t="s">
        <v>9</v>
      </c>
      <c r="L47" s="151"/>
      <c r="M47" s="70">
        <v>150</v>
      </c>
      <c r="N47" s="104">
        <v>58.17</v>
      </c>
      <c r="O47" s="104"/>
      <c r="P47" s="104"/>
      <c r="Q47" s="104"/>
      <c r="R47" s="104"/>
      <c r="S47" s="104"/>
      <c r="T47" s="104">
        <f t="shared" si="0"/>
        <v>38.78</v>
      </c>
    </row>
    <row r="48" spans="1:20" ht="15.75">
      <c r="A48" s="109" t="s">
        <v>92</v>
      </c>
      <c r="B48" s="40" t="s">
        <v>93</v>
      </c>
      <c r="C48" s="35"/>
      <c r="D48" s="159" t="s">
        <v>14</v>
      </c>
      <c r="E48" s="159"/>
      <c r="F48" s="159" t="s">
        <v>18</v>
      </c>
      <c r="G48" s="159"/>
      <c r="H48" s="159" t="s">
        <v>26</v>
      </c>
      <c r="I48" s="159"/>
      <c r="J48" s="159"/>
      <c r="K48" s="159" t="s">
        <v>21</v>
      </c>
      <c r="L48" s="159"/>
      <c r="M48" s="73">
        <f aca="true" t="shared" si="2" ref="M48:N51">M49</f>
        <v>392.74</v>
      </c>
      <c r="N48" s="106">
        <f t="shared" si="2"/>
        <v>185.79</v>
      </c>
      <c r="O48" s="106"/>
      <c r="P48" s="106"/>
      <c r="Q48" s="106"/>
      <c r="R48" s="106"/>
      <c r="S48" s="106"/>
      <c r="T48" s="106">
        <f t="shared" si="0"/>
        <v>47.3061058206447</v>
      </c>
    </row>
    <row r="49" spans="1:20" ht="15.75">
      <c r="A49" s="17"/>
      <c r="B49" s="31" t="s">
        <v>94</v>
      </c>
      <c r="C49" s="28"/>
      <c r="D49" s="149" t="s">
        <v>14</v>
      </c>
      <c r="E49" s="149"/>
      <c r="F49" s="149" t="s">
        <v>15</v>
      </c>
      <c r="G49" s="149"/>
      <c r="H49" s="149" t="s">
        <v>26</v>
      </c>
      <c r="I49" s="149"/>
      <c r="J49" s="149"/>
      <c r="K49" s="149" t="s">
        <v>21</v>
      </c>
      <c r="L49" s="149"/>
      <c r="M49" s="72">
        <f t="shared" si="2"/>
        <v>392.74</v>
      </c>
      <c r="N49" s="105">
        <f t="shared" si="2"/>
        <v>185.79</v>
      </c>
      <c r="O49" s="105"/>
      <c r="P49" s="105"/>
      <c r="Q49" s="105"/>
      <c r="R49" s="105"/>
      <c r="S49" s="105"/>
      <c r="T49" s="105">
        <f t="shared" si="0"/>
        <v>47.3061058206447</v>
      </c>
    </row>
    <row r="50" spans="1:20" ht="15.75">
      <c r="A50" s="17"/>
      <c r="B50" s="8" t="s">
        <v>95</v>
      </c>
      <c r="C50" s="22"/>
      <c r="D50" s="148" t="s">
        <v>14</v>
      </c>
      <c r="E50" s="148"/>
      <c r="F50" s="148" t="s">
        <v>15</v>
      </c>
      <c r="G50" s="148"/>
      <c r="H50" s="148" t="s">
        <v>45</v>
      </c>
      <c r="I50" s="148"/>
      <c r="J50" s="148"/>
      <c r="K50" s="148" t="s">
        <v>21</v>
      </c>
      <c r="L50" s="148"/>
      <c r="M50" s="69">
        <f t="shared" si="2"/>
        <v>392.74</v>
      </c>
      <c r="N50" s="100">
        <f t="shared" si="2"/>
        <v>185.79</v>
      </c>
      <c r="O50" s="100"/>
      <c r="P50" s="100"/>
      <c r="Q50" s="100"/>
      <c r="R50" s="100"/>
      <c r="S50" s="100"/>
      <c r="T50" s="100">
        <f t="shared" si="0"/>
        <v>47.3061058206447</v>
      </c>
    </row>
    <row r="51" spans="1:20" ht="31.5" customHeight="1">
      <c r="A51" s="17"/>
      <c r="B51" s="8" t="s">
        <v>96</v>
      </c>
      <c r="C51" s="22"/>
      <c r="D51" s="148" t="s">
        <v>14</v>
      </c>
      <c r="E51" s="148"/>
      <c r="F51" s="148" t="s">
        <v>15</v>
      </c>
      <c r="G51" s="148"/>
      <c r="H51" s="148" t="s">
        <v>97</v>
      </c>
      <c r="I51" s="148"/>
      <c r="J51" s="148"/>
      <c r="K51" s="148" t="s">
        <v>21</v>
      </c>
      <c r="L51" s="148"/>
      <c r="M51" s="69">
        <f t="shared" si="2"/>
        <v>392.74</v>
      </c>
      <c r="N51" s="100">
        <f t="shared" si="2"/>
        <v>185.79</v>
      </c>
      <c r="O51" s="100"/>
      <c r="P51" s="100"/>
      <c r="Q51" s="100"/>
      <c r="R51" s="100"/>
      <c r="S51" s="100"/>
      <c r="T51" s="100">
        <f t="shared" si="0"/>
        <v>47.3061058206447</v>
      </c>
    </row>
    <row r="52" spans="1:20" ht="29.25" customHeight="1">
      <c r="A52" s="17"/>
      <c r="B52" s="23" t="s">
        <v>29</v>
      </c>
      <c r="C52" s="26"/>
      <c r="D52" s="160" t="s">
        <v>14</v>
      </c>
      <c r="E52" s="160"/>
      <c r="F52" s="160" t="s">
        <v>15</v>
      </c>
      <c r="G52" s="160"/>
      <c r="H52" s="160" t="s">
        <v>97</v>
      </c>
      <c r="I52" s="160"/>
      <c r="J52" s="160"/>
      <c r="K52" s="160" t="s">
        <v>9</v>
      </c>
      <c r="L52" s="160"/>
      <c r="M52" s="71">
        <v>392.74</v>
      </c>
      <c r="N52" s="102">
        <v>185.79</v>
      </c>
      <c r="O52" s="100"/>
      <c r="P52" s="100"/>
      <c r="Q52" s="100"/>
      <c r="R52" s="100"/>
      <c r="S52" s="100"/>
      <c r="T52" s="100">
        <f t="shared" si="0"/>
        <v>47.3061058206447</v>
      </c>
    </row>
    <row r="53" spans="1:20" ht="31.5" customHeight="1">
      <c r="A53" s="109" t="s">
        <v>166</v>
      </c>
      <c r="B53" s="40" t="s">
        <v>51</v>
      </c>
      <c r="C53" s="34"/>
      <c r="D53" s="156" t="s">
        <v>15</v>
      </c>
      <c r="E53" s="157"/>
      <c r="F53" s="156" t="s">
        <v>18</v>
      </c>
      <c r="G53" s="157"/>
      <c r="H53" s="156" t="s">
        <v>26</v>
      </c>
      <c r="I53" s="184"/>
      <c r="J53" s="157"/>
      <c r="K53" s="156" t="s">
        <v>21</v>
      </c>
      <c r="L53" s="157"/>
      <c r="M53" s="73">
        <f>M54+M60+M64</f>
        <v>868</v>
      </c>
      <c r="N53" s="106">
        <f>N54+N60+N64</f>
        <v>7.69</v>
      </c>
      <c r="O53" s="106"/>
      <c r="P53" s="106"/>
      <c r="Q53" s="106"/>
      <c r="R53" s="106"/>
      <c r="S53" s="106"/>
      <c r="T53" s="106">
        <f t="shared" si="0"/>
        <v>0.8859447004608296</v>
      </c>
    </row>
    <row r="54" spans="1:20" ht="36.75" customHeight="1">
      <c r="A54" s="17"/>
      <c r="B54" s="31" t="s">
        <v>56</v>
      </c>
      <c r="C54" s="30"/>
      <c r="D54" s="149" t="s">
        <v>15</v>
      </c>
      <c r="E54" s="149"/>
      <c r="F54" s="149" t="s">
        <v>22</v>
      </c>
      <c r="G54" s="149"/>
      <c r="H54" s="149" t="s">
        <v>57</v>
      </c>
      <c r="I54" s="149"/>
      <c r="J54" s="149"/>
      <c r="K54" s="149" t="s">
        <v>21</v>
      </c>
      <c r="L54" s="149"/>
      <c r="M54" s="72">
        <f>M56+M59</f>
        <v>180</v>
      </c>
      <c r="N54" s="105">
        <f>N55+N59</f>
        <v>7.69</v>
      </c>
      <c r="O54" s="105"/>
      <c r="P54" s="105"/>
      <c r="Q54" s="105"/>
      <c r="R54" s="105"/>
      <c r="S54" s="105"/>
      <c r="T54" s="105">
        <f t="shared" si="0"/>
        <v>4.272222222222222</v>
      </c>
    </row>
    <row r="55" spans="1:20" ht="37.5" customHeight="1">
      <c r="A55" s="17"/>
      <c r="B55" s="42" t="s">
        <v>134</v>
      </c>
      <c r="C55" s="39"/>
      <c r="D55" s="158" t="s">
        <v>15</v>
      </c>
      <c r="E55" s="158"/>
      <c r="F55" s="158" t="s">
        <v>22</v>
      </c>
      <c r="G55" s="158"/>
      <c r="H55" s="158" t="s">
        <v>58</v>
      </c>
      <c r="I55" s="158"/>
      <c r="J55" s="158"/>
      <c r="K55" s="158" t="s">
        <v>21</v>
      </c>
      <c r="L55" s="158"/>
      <c r="M55" s="70">
        <f>+M56</f>
        <v>180</v>
      </c>
      <c r="N55" s="104">
        <f>N56+N57</f>
        <v>7.69</v>
      </c>
      <c r="O55" s="104"/>
      <c r="P55" s="104"/>
      <c r="Q55" s="104"/>
      <c r="R55" s="104"/>
      <c r="S55" s="104"/>
      <c r="T55" s="104">
        <f t="shared" si="0"/>
        <v>4.272222222222222</v>
      </c>
    </row>
    <row r="56" spans="1:20" ht="36" customHeight="1">
      <c r="A56" s="17"/>
      <c r="B56" s="23" t="s">
        <v>52</v>
      </c>
      <c r="C56" s="24"/>
      <c r="D56" s="146" t="s">
        <v>15</v>
      </c>
      <c r="E56" s="147"/>
      <c r="F56" s="146" t="s">
        <v>22</v>
      </c>
      <c r="G56" s="147"/>
      <c r="H56" s="146" t="s">
        <v>59</v>
      </c>
      <c r="I56" s="165"/>
      <c r="J56" s="147"/>
      <c r="K56" s="146" t="s">
        <v>9</v>
      </c>
      <c r="L56" s="147"/>
      <c r="M56" s="71">
        <v>180</v>
      </c>
      <c r="N56" s="102">
        <v>7.69</v>
      </c>
      <c r="O56" s="102"/>
      <c r="P56" s="102"/>
      <c r="Q56" s="102"/>
      <c r="R56" s="102"/>
      <c r="S56" s="102"/>
      <c r="T56" s="102">
        <f t="shared" si="0"/>
        <v>4.272222222222222</v>
      </c>
    </row>
    <row r="57" spans="1:20" ht="30" customHeight="1">
      <c r="A57" s="17"/>
      <c r="B57" s="38" t="s">
        <v>99</v>
      </c>
      <c r="C57" s="7"/>
      <c r="D57" s="152" t="s">
        <v>15</v>
      </c>
      <c r="E57" s="153"/>
      <c r="F57" s="152" t="s">
        <v>22</v>
      </c>
      <c r="G57" s="153"/>
      <c r="H57" s="152" t="s">
        <v>98</v>
      </c>
      <c r="I57" s="182"/>
      <c r="J57" s="153"/>
      <c r="K57" s="152" t="s">
        <v>21</v>
      </c>
      <c r="L57" s="153"/>
      <c r="M57" s="69">
        <f>M58</f>
        <v>0</v>
      </c>
      <c r="N57" s="100">
        <f>N58</f>
        <v>0</v>
      </c>
      <c r="O57" s="100"/>
      <c r="P57" s="100"/>
      <c r="Q57" s="100"/>
      <c r="R57" s="100"/>
      <c r="S57" s="100"/>
      <c r="T57" s="100">
        <v>0</v>
      </c>
    </row>
    <row r="58" spans="1:20" ht="28.5" customHeight="1">
      <c r="A58" s="17"/>
      <c r="B58" s="8" t="s">
        <v>99</v>
      </c>
      <c r="C58" s="7"/>
      <c r="D58" s="148" t="s">
        <v>15</v>
      </c>
      <c r="E58" s="148"/>
      <c r="F58" s="148" t="s">
        <v>22</v>
      </c>
      <c r="G58" s="148"/>
      <c r="H58" s="148" t="s">
        <v>100</v>
      </c>
      <c r="I58" s="148"/>
      <c r="J58" s="148"/>
      <c r="K58" s="148" t="s">
        <v>21</v>
      </c>
      <c r="L58" s="148"/>
      <c r="M58" s="69">
        <f>M59</f>
        <v>0</v>
      </c>
      <c r="N58" s="100">
        <v>0</v>
      </c>
      <c r="O58" s="100"/>
      <c r="P58" s="100"/>
      <c r="Q58" s="100"/>
      <c r="R58" s="100"/>
      <c r="S58" s="100"/>
      <c r="T58" s="100">
        <v>0</v>
      </c>
    </row>
    <row r="59" spans="1:20" ht="28.5" customHeight="1">
      <c r="A59" s="17"/>
      <c r="B59" s="42" t="s">
        <v>155</v>
      </c>
      <c r="C59" s="39"/>
      <c r="D59" s="150" t="s">
        <v>15</v>
      </c>
      <c r="E59" s="151"/>
      <c r="F59" s="150" t="s">
        <v>22</v>
      </c>
      <c r="G59" s="151"/>
      <c r="H59" s="150" t="s">
        <v>100</v>
      </c>
      <c r="I59" s="169"/>
      <c r="J59" s="151"/>
      <c r="K59" s="150" t="s">
        <v>9</v>
      </c>
      <c r="L59" s="151"/>
      <c r="M59" s="70">
        <v>0</v>
      </c>
      <c r="N59" s="104">
        <v>0</v>
      </c>
      <c r="O59" s="104"/>
      <c r="P59" s="104"/>
      <c r="Q59" s="104"/>
      <c r="R59" s="104"/>
      <c r="S59" s="104"/>
      <c r="T59" s="104">
        <v>0</v>
      </c>
    </row>
    <row r="60" spans="1:20" ht="18.75" customHeight="1">
      <c r="A60" s="17"/>
      <c r="B60" s="31" t="s">
        <v>101</v>
      </c>
      <c r="C60" s="30"/>
      <c r="D60" s="154" t="s">
        <v>15</v>
      </c>
      <c r="E60" s="155"/>
      <c r="F60" s="154" t="s">
        <v>0</v>
      </c>
      <c r="G60" s="155"/>
      <c r="H60" s="154" t="s">
        <v>26</v>
      </c>
      <c r="I60" s="183"/>
      <c r="J60" s="155"/>
      <c r="K60" s="154" t="s">
        <v>21</v>
      </c>
      <c r="L60" s="155"/>
      <c r="M60" s="72">
        <f>M61+M62+M63</f>
        <v>628</v>
      </c>
      <c r="N60" s="105">
        <f>N63</f>
        <v>0</v>
      </c>
      <c r="O60" s="105"/>
      <c r="P60" s="105"/>
      <c r="Q60" s="105"/>
      <c r="R60" s="105"/>
      <c r="S60" s="105"/>
      <c r="T60" s="105">
        <f t="shared" si="0"/>
        <v>0</v>
      </c>
    </row>
    <row r="61" spans="1:20" ht="19.5" customHeight="1">
      <c r="A61" s="17"/>
      <c r="B61" s="8" t="s">
        <v>163</v>
      </c>
      <c r="C61" s="7"/>
      <c r="D61" s="148" t="s">
        <v>15</v>
      </c>
      <c r="E61" s="148"/>
      <c r="F61" s="148" t="s">
        <v>0</v>
      </c>
      <c r="G61" s="148"/>
      <c r="H61" s="148" t="s">
        <v>28</v>
      </c>
      <c r="I61" s="148"/>
      <c r="J61" s="148"/>
      <c r="K61" s="148" t="s">
        <v>21</v>
      </c>
      <c r="L61" s="148"/>
      <c r="M61" s="69">
        <f>M62</f>
        <v>0</v>
      </c>
      <c r="N61" s="100">
        <v>0</v>
      </c>
      <c r="O61" s="100"/>
      <c r="P61" s="100"/>
      <c r="Q61" s="100"/>
      <c r="R61" s="100"/>
      <c r="S61" s="100"/>
      <c r="T61" s="100">
        <v>0</v>
      </c>
    </row>
    <row r="62" spans="1:20" ht="27.75" customHeight="1">
      <c r="A62" s="17"/>
      <c r="B62" s="8" t="s">
        <v>145</v>
      </c>
      <c r="C62" s="7"/>
      <c r="D62" s="148" t="s">
        <v>15</v>
      </c>
      <c r="E62" s="148"/>
      <c r="F62" s="148" t="s">
        <v>0</v>
      </c>
      <c r="G62" s="148"/>
      <c r="H62" s="160" t="s">
        <v>53</v>
      </c>
      <c r="I62" s="160"/>
      <c r="J62" s="160"/>
      <c r="K62" s="148" t="s">
        <v>21</v>
      </c>
      <c r="L62" s="148"/>
      <c r="M62" s="69">
        <v>0</v>
      </c>
      <c r="N62" s="103">
        <v>0</v>
      </c>
      <c r="O62" s="100"/>
      <c r="P62" s="100"/>
      <c r="Q62" s="100"/>
      <c r="R62" s="100"/>
      <c r="S62" s="100"/>
      <c r="T62" s="100">
        <v>0</v>
      </c>
    </row>
    <row r="63" spans="1:20" ht="35.25" customHeight="1">
      <c r="A63" s="17"/>
      <c r="B63" s="42" t="s">
        <v>187</v>
      </c>
      <c r="C63" s="39"/>
      <c r="D63" s="158" t="s">
        <v>15</v>
      </c>
      <c r="E63" s="158"/>
      <c r="F63" s="158" t="s">
        <v>0</v>
      </c>
      <c r="G63" s="158"/>
      <c r="H63" s="158" t="s">
        <v>208</v>
      </c>
      <c r="I63" s="158"/>
      <c r="J63" s="158"/>
      <c r="K63" s="158" t="s">
        <v>9</v>
      </c>
      <c r="L63" s="158"/>
      <c r="M63" s="70">
        <v>628</v>
      </c>
      <c r="N63" s="104">
        <v>0</v>
      </c>
      <c r="O63" s="104"/>
      <c r="P63" s="104"/>
      <c r="Q63" s="104"/>
      <c r="R63" s="104"/>
      <c r="S63" s="104"/>
      <c r="T63" s="104">
        <f t="shared" si="0"/>
        <v>0</v>
      </c>
    </row>
    <row r="64" spans="1:20" ht="27" customHeight="1">
      <c r="A64" s="110"/>
      <c r="B64" s="31" t="s">
        <v>188</v>
      </c>
      <c r="C64" s="30"/>
      <c r="D64" s="149" t="s">
        <v>15</v>
      </c>
      <c r="E64" s="149"/>
      <c r="F64" s="149" t="s">
        <v>175</v>
      </c>
      <c r="G64" s="149"/>
      <c r="H64" s="149" t="s">
        <v>209</v>
      </c>
      <c r="I64" s="149"/>
      <c r="J64" s="149"/>
      <c r="K64" s="149" t="s">
        <v>9</v>
      </c>
      <c r="L64" s="149"/>
      <c r="M64" s="72">
        <v>60</v>
      </c>
      <c r="N64" s="105">
        <v>0</v>
      </c>
      <c r="O64" s="105"/>
      <c r="P64" s="105"/>
      <c r="Q64" s="105"/>
      <c r="R64" s="105"/>
      <c r="S64" s="105"/>
      <c r="T64" s="105">
        <f t="shared" si="0"/>
        <v>0</v>
      </c>
    </row>
    <row r="65" spans="1:20" ht="20.25" customHeight="1">
      <c r="A65" s="109" t="s">
        <v>167</v>
      </c>
      <c r="B65" s="40" t="s">
        <v>60</v>
      </c>
      <c r="C65" s="34"/>
      <c r="D65" s="156" t="s">
        <v>16</v>
      </c>
      <c r="E65" s="157"/>
      <c r="F65" s="156" t="s">
        <v>18</v>
      </c>
      <c r="G65" s="157"/>
      <c r="H65" s="156" t="s">
        <v>26</v>
      </c>
      <c r="I65" s="184"/>
      <c r="J65" s="157"/>
      <c r="K65" s="156" t="s">
        <v>21</v>
      </c>
      <c r="L65" s="157"/>
      <c r="M65" s="73">
        <f>M66+M70+M74+M78</f>
        <v>5966.37</v>
      </c>
      <c r="N65" s="106">
        <f>N66+N70+N74+N78</f>
        <v>242.05</v>
      </c>
      <c r="O65" s="106"/>
      <c r="P65" s="106"/>
      <c r="Q65" s="106"/>
      <c r="R65" s="106"/>
      <c r="S65" s="106"/>
      <c r="T65" s="106">
        <f t="shared" si="0"/>
        <v>4.056905622681799</v>
      </c>
    </row>
    <row r="66" spans="1:20" ht="21.75" customHeight="1">
      <c r="A66" s="17"/>
      <c r="B66" s="31" t="s">
        <v>136</v>
      </c>
      <c r="C66" s="30"/>
      <c r="D66" s="149" t="s">
        <v>16</v>
      </c>
      <c r="E66" s="149"/>
      <c r="F66" s="149" t="s">
        <v>13</v>
      </c>
      <c r="G66" s="149"/>
      <c r="H66" s="149" t="s">
        <v>104</v>
      </c>
      <c r="I66" s="149"/>
      <c r="J66" s="149"/>
      <c r="K66" s="149" t="s">
        <v>21</v>
      </c>
      <c r="L66" s="149"/>
      <c r="M66" s="72">
        <f>M67</f>
        <v>39</v>
      </c>
      <c r="N66" s="105">
        <f>N67</f>
        <v>16.44</v>
      </c>
      <c r="O66" s="105"/>
      <c r="P66" s="105"/>
      <c r="Q66" s="105"/>
      <c r="R66" s="105"/>
      <c r="S66" s="105"/>
      <c r="T66" s="105">
        <f t="shared" si="0"/>
        <v>42.15384615384616</v>
      </c>
    </row>
    <row r="67" spans="1:20" ht="28.5" customHeight="1">
      <c r="A67" s="17"/>
      <c r="B67" s="8" t="s">
        <v>156</v>
      </c>
      <c r="C67" s="7"/>
      <c r="D67" s="148" t="s">
        <v>16</v>
      </c>
      <c r="E67" s="148"/>
      <c r="F67" s="148" t="s">
        <v>13</v>
      </c>
      <c r="G67" s="148"/>
      <c r="H67" s="148" t="s">
        <v>137</v>
      </c>
      <c r="I67" s="148"/>
      <c r="J67" s="148"/>
      <c r="K67" s="148" t="s">
        <v>21</v>
      </c>
      <c r="L67" s="148"/>
      <c r="M67" s="69">
        <f>M69+M68</f>
        <v>39</v>
      </c>
      <c r="N67" s="100">
        <f>N69+N68</f>
        <v>16.44</v>
      </c>
      <c r="O67" s="100"/>
      <c r="P67" s="100"/>
      <c r="Q67" s="100"/>
      <c r="R67" s="100"/>
      <c r="S67" s="100"/>
      <c r="T67" s="100">
        <f t="shared" si="0"/>
        <v>42.15384615384616</v>
      </c>
    </row>
    <row r="68" spans="1:20" ht="28.5" customHeight="1">
      <c r="A68" s="17"/>
      <c r="B68" s="8" t="s">
        <v>156</v>
      </c>
      <c r="C68" s="7"/>
      <c r="D68" s="152" t="s">
        <v>16</v>
      </c>
      <c r="E68" s="153"/>
      <c r="F68" s="152" t="s">
        <v>13</v>
      </c>
      <c r="G68" s="153"/>
      <c r="H68" s="148" t="s">
        <v>137</v>
      </c>
      <c r="I68" s="148"/>
      <c r="J68" s="148"/>
      <c r="K68" s="152" t="s">
        <v>9</v>
      </c>
      <c r="L68" s="153"/>
      <c r="M68" s="69">
        <v>0</v>
      </c>
      <c r="N68" s="100">
        <v>2.64</v>
      </c>
      <c r="O68" s="100"/>
      <c r="P68" s="100"/>
      <c r="Q68" s="100"/>
      <c r="R68" s="100"/>
      <c r="S68" s="100"/>
      <c r="T68" s="100">
        <v>0</v>
      </c>
    </row>
    <row r="69" spans="1:20" ht="25.5" customHeight="1">
      <c r="A69" s="17"/>
      <c r="B69" s="8" t="s">
        <v>29</v>
      </c>
      <c r="C69" s="7"/>
      <c r="D69" s="148" t="s">
        <v>16</v>
      </c>
      <c r="E69" s="148"/>
      <c r="F69" s="148" t="s">
        <v>13</v>
      </c>
      <c r="G69" s="148"/>
      <c r="H69" s="148" t="s">
        <v>138</v>
      </c>
      <c r="I69" s="148"/>
      <c r="J69" s="148"/>
      <c r="K69" s="148" t="s">
        <v>9</v>
      </c>
      <c r="L69" s="148"/>
      <c r="M69" s="69">
        <v>39</v>
      </c>
      <c r="N69" s="100">
        <v>13.8</v>
      </c>
      <c r="O69" s="100"/>
      <c r="P69" s="100"/>
      <c r="Q69" s="100"/>
      <c r="R69" s="100"/>
      <c r="S69" s="100"/>
      <c r="T69" s="100">
        <f t="shared" si="0"/>
        <v>35.38461538461539</v>
      </c>
    </row>
    <row r="70" spans="1:20" ht="17.25" customHeight="1">
      <c r="A70" s="17"/>
      <c r="B70" s="31" t="s">
        <v>102</v>
      </c>
      <c r="C70" s="30"/>
      <c r="D70" s="154" t="s">
        <v>16</v>
      </c>
      <c r="E70" s="155"/>
      <c r="F70" s="154" t="s">
        <v>14</v>
      </c>
      <c r="G70" s="155"/>
      <c r="H70" s="154" t="s">
        <v>26</v>
      </c>
      <c r="I70" s="183"/>
      <c r="J70" s="155"/>
      <c r="K70" s="154" t="s">
        <v>21</v>
      </c>
      <c r="L70" s="155"/>
      <c r="M70" s="72">
        <f aca="true" t="shared" si="3" ref="M70:N72">M71</f>
        <v>0</v>
      </c>
      <c r="N70" s="105">
        <f t="shared" si="3"/>
        <v>0</v>
      </c>
      <c r="O70" s="105"/>
      <c r="P70" s="105"/>
      <c r="Q70" s="105"/>
      <c r="R70" s="105"/>
      <c r="S70" s="105"/>
      <c r="T70" s="105">
        <v>0</v>
      </c>
    </row>
    <row r="71" spans="1:20" ht="12.75" customHeight="1">
      <c r="A71" s="16"/>
      <c r="B71" s="8" t="s">
        <v>103</v>
      </c>
      <c r="C71" s="9"/>
      <c r="D71" s="185" t="s">
        <v>16</v>
      </c>
      <c r="E71" s="185"/>
      <c r="F71" s="185" t="s">
        <v>14</v>
      </c>
      <c r="G71" s="185"/>
      <c r="H71" s="148" t="s">
        <v>104</v>
      </c>
      <c r="I71" s="148"/>
      <c r="J71" s="148"/>
      <c r="K71" s="148" t="s">
        <v>21</v>
      </c>
      <c r="L71" s="148"/>
      <c r="M71" s="69">
        <f t="shared" si="3"/>
        <v>0</v>
      </c>
      <c r="N71" s="100">
        <f t="shared" si="3"/>
        <v>0</v>
      </c>
      <c r="O71" s="100"/>
      <c r="P71" s="100"/>
      <c r="Q71" s="100"/>
      <c r="R71" s="100"/>
      <c r="S71" s="100"/>
      <c r="T71" s="100">
        <v>0</v>
      </c>
    </row>
    <row r="72" spans="1:20" ht="16.5" customHeight="1">
      <c r="A72" s="16"/>
      <c r="B72" s="8" t="s">
        <v>105</v>
      </c>
      <c r="C72" s="7"/>
      <c r="D72" s="185" t="s">
        <v>16</v>
      </c>
      <c r="E72" s="185"/>
      <c r="F72" s="185" t="s">
        <v>14</v>
      </c>
      <c r="G72" s="185"/>
      <c r="H72" s="148" t="s">
        <v>106</v>
      </c>
      <c r="I72" s="148"/>
      <c r="J72" s="148"/>
      <c r="K72" s="148" t="s">
        <v>21</v>
      </c>
      <c r="L72" s="148"/>
      <c r="M72" s="69">
        <f t="shared" si="3"/>
        <v>0</v>
      </c>
      <c r="N72" s="100">
        <f t="shared" si="3"/>
        <v>0</v>
      </c>
      <c r="O72" s="100"/>
      <c r="P72" s="100"/>
      <c r="Q72" s="100"/>
      <c r="R72" s="100"/>
      <c r="S72" s="100"/>
      <c r="T72" s="100">
        <v>0</v>
      </c>
    </row>
    <row r="73" spans="1:20" ht="15" customHeight="1">
      <c r="A73" s="16"/>
      <c r="B73" s="8" t="s">
        <v>61</v>
      </c>
      <c r="C73" s="7"/>
      <c r="D73" s="185" t="s">
        <v>16</v>
      </c>
      <c r="E73" s="185"/>
      <c r="F73" s="185" t="s">
        <v>14</v>
      </c>
      <c r="G73" s="185"/>
      <c r="H73" s="148" t="s">
        <v>106</v>
      </c>
      <c r="I73" s="148"/>
      <c r="J73" s="148"/>
      <c r="K73" s="148" t="s">
        <v>7</v>
      </c>
      <c r="L73" s="148"/>
      <c r="M73" s="69">
        <v>0</v>
      </c>
      <c r="N73" s="100">
        <v>0</v>
      </c>
      <c r="O73" s="100"/>
      <c r="P73" s="100"/>
      <c r="Q73" s="100"/>
      <c r="R73" s="100"/>
      <c r="S73" s="100"/>
      <c r="T73" s="100">
        <v>0</v>
      </c>
    </row>
    <row r="74" spans="1:20" ht="22.5" customHeight="1">
      <c r="A74" s="17"/>
      <c r="B74" s="31" t="s">
        <v>62</v>
      </c>
      <c r="C74" s="30"/>
      <c r="D74" s="149" t="s">
        <v>16</v>
      </c>
      <c r="E74" s="149"/>
      <c r="F74" s="149">
        <v>10</v>
      </c>
      <c r="G74" s="149"/>
      <c r="H74" s="149" t="s">
        <v>26</v>
      </c>
      <c r="I74" s="149"/>
      <c r="J74" s="149"/>
      <c r="K74" s="149" t="s">
        <v>21</v>
      </c>
      <c r="L74" s="149"/>
      <c r="M74" s="75">
        <f>M75+M77</f>
        <v>471.37</v>
      </c>
      <c r="N74" s="105">
        <f>N75+N77</f>
        <v>195.61</v>
      </c>
      <c r="O74" s="105"/>
      <c r="P74" s="105"/>
      <c r="Q74" s="105"/>
      <c r="R74" s="105"/>
      <c r="S74" s="105"/>
      <c r="T74" s="105">
        <f t="shared" si="0"/>
        <v>41.49818613827779</v>
      </c>
    </row>
    <row r="75" spans="1:20" ht="18" customHeight="1">
      <c r="A75" s="17"/>
      <c r="B75" s="8" t="s">
        <v>54</v>
      </c>
      <c r="C75" s="9"/>
      <c r="D75" s="185" t="s">
        <v>16</v>
      </c>
      <c r="E75" s="185"/>
      <c r="F75" s="148">
        <v>10</v>
      </c>
      <c r="G75" s="148"/>
      <c r="H75" s="148" t="s">
        <v>157</v>
      </c>
      <c r="I75" s="148"/>
      <c r="J75" s="148"/>
      <c r="K75" s="148" t="s">
        <v>21</v>
      </c>
      <c r="L75" s="148"/>
      <c r="M75" s="76">
        <f>M76</f>
        <v>471.37</v>
      </c>
      <c r="N75" s="100">
        <f>N76</f>
        <v>195.61</v>
      </c>
      <c r="O75" s="100"/>
      <c r="P75" s="100"/>
      <c r="Q75" s="100"/>
      <c r="R75" s="100"/>
      <c r="S75" s="100"/>
      <c r="T75" s="100">
        <f t="shared" si="0"/>
        <v>41.49818613827779</v>
      </c>
    </row>
    <row r="76" spans="1:20" ht="24.75" customHeight="1">
      <c r="A76" s="17"/>
      <c r="B76" s="8" t="s">
        <v>8</v>
      </c>
      <c r="C76" s="22"/>
      <c r="D76" s="185" t="s">
        <v>16</v>
      </c>
      <c r="E76" s="185"/>
      <c r="F76" s="148">
        <v>10</v>
      </c>
      <c r="G76" s="148"/>
      <c r="H76" s="148" t="s">
        <v>157</v>
      </c>
      <c r="I76" s="148"/>
      <c r="J76" s="148"/>
      <c r="K76" s="160" t="s">
        <v>9</v>
      </c>
      <c r="L76" s="160"/>
      <c r="M76" s="76">
        <v>471.37</v>
      </c>
      <c r="N76" s="100">
        <v>195.61</v>
      </c>
      <c r="O76" s="100"/>
      <c r="P76" s="100"/>
      <c r="Q76" s="100"/>
      <c r="R76" s="100"/>
      <c r="S76" s="100"/>
      <c r="T76" s="100">
        <f t="shared" si="0"/>
        <v>41.49818613827779</v>
      </c>
    </row>
    <row r="77" spans="1:20" ht="24.75" customHeight="1">
      <c r="A77" s="17"/>
      <c r="B77" s="8" t="s">
        <v>217</v>
      </c>
      <c r="C77" s="22"/>
      <c r="D77" s="166" t="s">
        <v>16</v>
      </c>
      <c r="E77" s="167"/>
      <c r="F77" s="152" t="s">
        <v>0</v>
      </c>
      <c r="G77" s="153"/>
      <c r="H77" s="152" t="s">
        <v>218</v>
      </c>
      <c r="I77" s="182"/>
      <c r="J77" s="153"/>
      <c r="K77" s="146" t="s">
        <v>9</v>
      </c>
      <c r="L77" s="147"/>
      <c r="M77" s="76">
        <v>0</v>
      </c>
      <c r="N77" s="100">
        <v>0</v>
      </c>
      <c r="O77" s="100"/>
      <c r="P77" s="100"/>
      <c r="Q77" s="100"/>
      <c r="R77" s="100"/>
      <c r="S77" s="100"/>
      <c r="T77" s="100">
        <v>0</v>
      </c>
    </row>
    <row r="78" spans="1:20" ht="20.25" customHeight="1">
      <c r="A78" s="17"/>
      <c r="B78" s="31" t="s">
        <v>63</v>
      </c>
      <c r="C78" s="30"/>
      <c r="D78" s="149" t="s">
        <v>16</v>
      </c>
      <c r="E78" s="149"/>
      <c r="F78" s="149">
        <v>12</v>
      </c>
      <c r="G78" s="149"/>
      <c r="H78" s="149" t="s">
        <v>26</v>
      </c>
      <c r="I78" s="149"/>
      <c r="J78" s="149"/>
      <c r="K78" s="149" t="s">
        <v>21</v>
      </c>
      <c r="L78" s="149"/>
      <c r="M78" s="77">
        <f>M79+M81+M83</f>
        <v>5456</v>
      </c>
      <c r="N78" s="105">
        <f>N79+N81+N83</f>
        <v>30</v>
      </c>
      <c r="O78" s="105"/>
      <c r="P78" s="105"/>
      <c r="Q78" s="105"/>
      <c r="R78" s="105"/>
      <c r="S78" s="105"/>
      <c r="T78" s="105">
        <f aca="true" t="shared" si="4" ref="T78:T127">N78/M78*100</f>
        <v>0.5498533724340177</v>
      </c>
    </row>
    <row r="79" spans="1:20" ht="25.5">
      <c r="A79" s="17"/>
      <c r="B79" s="42" t="s">
        <v>64</v>
      </c>
      <c r="C79" s="39"/>
      <c r="D79" s="161" t="s">
        <v>16</v>
      </c>
      <c r="E79" s="161"/>
      <c r="F79" s="158">
        <v>12</v>
      </c>
      <c r="G79" s="158"/>
      <c r="H79" s="158" t="s">
        <v>65</v>
      </c>
      <c r="I79" s="158"/>
      <c r="J79" s="158"/>
      <c r="K79" s="158" t="s">
        <v>21</v>
      </c>
      <c r="L79" s="158"/>
      <c r="M79" s="79">
        <f>M80</f>
        <v>5386</v>
      </c>
      <c r="N79" s="104">
        <f>N80</f>
        <v>0</v>
      </c>
      <c r="O79" s="104"/>
      <c r="P79" s="104"/>
      <c r="Q79" s="104"/>
      <c r="R79" s="104"/>
      <c r="S79" s="104"/>
      <c r="T79" s="104">
        <f t="shared" si="4"/>
        <v>0</v>
      </c>
    </row>
    <row r="80" spans="1:20" ht="25.5">
      <c r="A80" s="17"/>
      <c r="B80" s="23" t="s">
        <v>29</v>
      </c>
      <c r="C80" s="26"/>
      <c r="D80" s="168" t="s">
        <v>16</v>
      </c>
      <c r="E80" s="168"/>
      <c r="F80" s="160">
        <v>12</v>
      </c>
      <c r="G80" s="160"/>
      <c r="H80" s="160" t="s">
        <v>65</v>
      </c>
      <c r="I80" s="160"/>
      <c r="J80" s="160"/>
      <c r="K80" s="160">
        <v>500</v>
      </c>
      <c r="L80" s="160"/>
      <c r="M80" s="97">
        <v>5386</v>
      </c>
      <c r="N80" s="102">
        <v>0</v>
      </c>
      <c r="O80" s="102"/>
      <c r="P80" s="102"/>
      <c r="Q80" s="102"/>
      <c r="R80" s="102"/>
      <c r="S80" s="102"/>
      <c r="T80" s="102">
        <f t="shared" si="4"/>
        <v>0</v>
      </c>
    </row>
    <row r="81" spans="1:20" ht="24.75" customHeight="1">
      <c r="A81" s="17"/>
      <c r="B81" s="42" t="s">
        <v>158</v>
      </c>
      <c r="C81" s="39"/>
      <c r="D81" s="161" t="s">
        <v>16</v>
      </c>
      <c r="E81" s="161"/>
      <c r="F81" s="158">
        <v>12</v>
      </c>
      <c r="G81" s="158"/>
      <c r="H81" s="158" t="s">
        <v>159</v>
      </c>
      <c r="I81" s="158"/>
      <c r="J81" s="158"/>
      <c r="K81" s="158" t="s">
        <v>21</v>
      </c>
      <c r="L81" s="158"/>
      <c r="M81" s="80">
        <f>M82</f>
        <v>0</v>
      </c>
      <c r="N81" s="104">
        <f>N82</f>
        <v>0</v>
      </c>
      <c r="O81" s="104"/>
      <c r="P81" s="104"/>
      <c r="Q81" s="104"/>
      <c r="R81" s="104"/>
      <c r="S81" s="104"/>
      <c r="T81" s="104">
        <v>0</v>
      </c>
    </row>
    <row r="82" spans="1:20" ht="25.5">
      <c r="A82" s="17"/>
      <c r="B82" s="23" t="s">
        <v>29</v>
      </c>
      <c r="C82" s="26"/>
      <c r="D82" s="168" t="s">
        <v>16</v>
      </c>
      <c r="E82" s="168"/>
      <c r="F82" s="160">
        <v>12</v>
      </c>
      <c r="G82" s="160"/>
      <c r="H82" s="160" t="s">
        <v>159</v>
      </c>
      <c r="I82" s="160"/>
      <c r="J82" s="160"/>
      <c r="K82" s="160">
        <v>500</v>
      </c>
      <c r="L82" s="160"/>
      <c r="M82" s="95">
        <v>0</v>
      </c>
      <c r="N82" s="102">
        <v>0</v>
      </c>
      <c r="O82" s="102"/>
      <c r="P82" s="102"/>
      <c r="Q82" s="102"/>
      <c r="R82" s="102"/>
      <c r="S82" s="102"/>
      <c r="T82" s="102">
        <v>0</v>
      </c>
    </row>
    <row r="83" spans="1:20" ht="27" customHeight="1">
      <c r="A83" s="17"/>
      <c r="B83" s="42" t="s">
        <v>164</v>
      </c>
      <c r="C83" s="39"/>
      <c r="D83" s="161" t="s">
        <v>16</v>
      </c>
      <c r="E83" s="161"/>
      <c r="F83" s="158">
        <v>12</v>
      </c>
      <c r="G83" s="158"/>
      <c r="H83" s="158" t="s">
        <v>207</v>
      </c>
      <c r="I83" s="158"/>
      <c r="J83" s="158"/>
      <c r="K83" s="158" t="s">
        <v>21</v>
      </c>
      <c r="L83" s="158"/>
      <c r="M83" s="79">
        <f>M84</f>
        <v>70</v>
      </c>
      <c r="N83" s="104">
        <f>N84</f>
        <v>30</v>
      </c>
      <c r="O83" s="104"/>
      <c r="P83" s="104"/>
      <c r="Q83" s="104"/>
      <c r="R83" s="104"/>
      <c r="S83" s="104"/>
      <c r="T83" s="104">
        <f t="shared" si="4"/>
        <v>42.857142857142854</v>
      </c>
    </row>
    <row r="84" spans="1:20" ht="22.5" customHeight="1">
      <c r="A84" s="17"/>
      <c r="B84" s="23" t="s">
        <v>29</v>
      </c>
      <c r="C84" s="26"/>
      <c r="D84" s="168" t="s">
        <v>16</v>
      </c>
      <c r="E84" s="168"/>
      <c r="F84" s="160">
        <v>12</v>
      </c>
      <c r="G84" s="160"/>
      <c r="H84" s="160" t="s">
        <v>207</v>
      </c>
      <c r="I84" s="160"/>
      <c r="J84" s="160"/>
      <c r="K84" s="160">
        <v>500</v>
      </c>
      <c r="L84" s="160"/>
      <c r="M84" s="97">
        <v>70</v>
      </c>
      <c r="N84" s="102">
        <v>30</v>
      </c>
      <c r="O84" s="102"/>
      <c r="P84" s="102"/>
      <c r="Q84" s="102"/>
      <c r="R84" s="102"/>
      <c r="S84" s="102"/>
      <c r="T84" s="102">
        <f t="shared" si="4"/>
        <v>42.857142857142854</v>
      </c>
    </row>
    <row r="85" spans="1:20" ht="18" customHeight="1">
      <c r="A85" s="109" t="s">
        <v>168</v>
      </c>
      <c r="B85" s="40" t="s">
        <v>66</v>
      </c>
      <c r="C85" s="44"/>
      <c r="D85" s="159" t="s">
        <v>17</v>
      </c>
      <c r="E85" s="159"/>
      <c r="F85" s="159" t="s">
        <v>18</v>
      </c>
      <c r="G85" s="159"/>
      <c r="H85" s="159" t="s">
        <v>26</v>
      </c>
      <c r="I85" s="159"/>
      <c r="J85" s="159"/>
      <c r="K85" s="159" t="s">
        <v>21</v>
      </c>
      <c r="L85" s="159"/>
      <c r="M85" s="81">
        <f>M86+M95+M99</f>
        <v>22143.32</v>
      </c>
      <c r="N85" s="106">
        <f>N86+N95+N99</f>
        <v>4834.629999999999</v>
      </c>
      <c r="O85" s="106"/>
      <c r="P85" s="106"/>
      <c r="Q85" s="106"/>
      <c r="R85" s="106"/>
      <c r="S85" s="106"/>
      <c r="T85" s="106">
        <f t="shared" si="4"/>
        <v>21.833356515644446</v>
      </c>
    </row>
    <row r="86" spans="1:20" ht="24.75" customHeight="1">
      <c r="A86" s="17"/>
      <c r="B86" s="31" t="s">
        <v>67</v>
      </c>
      <c r="C86" s="30"/>
      <c r="D86" s="149" t="s">
        <v>17</v>
      </c>
      <c r="E86" s="149"/>
      <c r="F86" s="149" t="s">
        <v>13</v>
      </c>
      <c r="G86" s="149"/>
      <c r="H86" s="149" t="s">
        <v>26</v>
      </c>
      <c r="I86" s="149"/>
      <c r="J86" s="149"/>
      <c r="K86" s="149" t="s">
        <v>21</v>
      </c>
      <c r="L86" s="149"/>
      <c r="M86" s="77">
        <f>M88+M90+M92</f>
        <v>4902.88</v>
      </c>
      <c r="N86" s="105">
        <f>N88+N90+N92</f>
        <v>1617.4199999999998</v>
      </c>
      <c r="O86" s="105"/>
      <c r="P86" s="105"/>
      <c r="Q86" s="105"/>
      <c r="R86" s="105"/>
      <c r="S86" s="105"/>
      <c r="T86" s="105">
        <f t="shared" si="4"/>
        <v>32.989181868615994</v>
      </c>
    </row>
    <row r="87" spans="1:20" ht="15.75" customHeight="1">
      <c r="A87" s="17"/>
      <c r="B87" s="45" t="s">
        <v>68</v>
      </c>
      <c r="C87" s="24"/>
      <c r="D87" s="168" t="s">
        <v>17</v>
      </c>
      <c r="E87" s="168"/>
      <c r="F87" s="168" t="s">
        <v>13</v>
      </c>
      <c r="G87" s="168"/>
      <c r="H87" s="168" t="s">
        <v>69</v>
      </c>
      <c r="I87" s="168"/>
      <c r="J87" s="168"/>
      <c r="K87" s="168" t="s">
        <v>21</v>
      </c>
      <c r="L87" s="168"/>
      <c r="M87" s="82">
        <f>M88+M90</f>
        <v>585.6</v>
      </c>
      <c r="N87" s="100">
        <f>N88+N90</f>
        <v>32.12</v>
      </c>
      <c r="O87" s="100"/>
      <c r="P87" s="100"/>
      <c r="Q87" s="100"/>
      <c r="R87" s="100"/>
      <c r="S87" s="100"/>
      <c r="T87" s="100">
        <f t="shared" si="4"/>
        <v>5.484972677595628</v>
      </c>
    </row>
    <row r="88" spans="1:20" ht="27" customHeight="1">
      <c r="A88" s="110"/>
      <c r="B88" s="59" t="s">
        <v>150</v>
      </c>
      <c r="C88" s="58"/>
      <c r="D88" s="161" t="s">
        <v>17</v>
      </c>
      <c r="E88" s="161"/>
      <c r="F88" s="161" t="s">
        <v>13</v>
      </c>
      <c r="G88" s="161"/>
      <c r="H88" s="161" t="s">
        <v>149</v>
      </c>
      <c r="I88" s="161"/>
      <c r="J88" s="161"/>
      <c r="K88" s="161" t="s">
        <v>21</v>
      </c>
      <c r="L88" s="161"/>
      <c r="M88" s="83">
        <f>M89</f>
        <v>400</v>
      </c>
      <c r="N88" s="119">
        <f>N89</f>
        <v>0</v>
      </c>
      <c r="O88" s="119"/>
      <c r="P88" s="119"/>
      <c r="Q88" s="119"/>
      <c r="R88" s="119"/>
      <c r="S88" s="119"/>
      <c r="T88" s="119">
        <f t="shared" si="4"/>
        <v>0</v>
      </c>
    </row>
    <row r="89" spans="1:20" ht="17.25" customHeight="1">
      <c r="A89" s="17"/>
      <c r="B89" s="23" t="s">
        <v>220</v>
      </c>
      <c r="C89" s="24"/>
      <c r="D89" s="160" t="s">
        <v>17</v>
      </c>
      <c r="E89" s="160"/>
      <c r="F89" s="160" t="s">
        <v>13</v>
      </c>
      <c r="G89" s="160"/>
      <c r="H89" s="160" t="s">
        <v>149</v>
      </c>
      <c r="I89" s="160"/>
      <c r="J89" s="160"/>
      <c r="K89" s="160" t="s">
        <v>9</v>
      </c>
      <c r="L89" s="160"/>
      <c r="M89" s="78">
        <v>400</v>
      </c>
      <c r="N89" s="100">
        <v>0</v>
      </c>
      <c r="O89" s="100"/>
      <c r="P89" s="100"/>
      <c r="Q89" s="100"/>
      <c r="R89" s="100"/>
      <c r="S89" s="100"/>
      <c r="T89" s="100">
        <f t="shared" si="4"/>
        <v>0</v>
      </c>
    </row>
    <row r="90" spans="1:20" ht="18" customHeight="1">
      <c r="A90" s="17"/>
      <c r="B90" s="59" t="s">
        <v>152</v>
      </c>
      <c r="C90" s="58"/>
      <c r="D90" s="162" t="s">
        <v>17</v>
      </c>
      <c r="E90" s="164"/>
      <c r="F90" s="162" t="s">
        <v>13</v>
      </c>
      <c r="G90" s="164"/>
      <c r="H90" s="162" t="s">
        <v>151</v>
      </c>
      <c r="I90" s="163"/>
      <c r="J90" s="164"/>
      <c r="K90" s="162" t="s">
        <v>21</v>
      </c>
      <c r="L90" s="164"/>
      <c r="M90" s="84">
        <f>M91</f>
        <v>185.6</v>
      </c>
      <c r="N90" s="119">
        <f>N91</f>
        <v>32.12</v>
      </c>
      <c r="O90" s="119"/>
      <c r="P90" s="119"/>
      <c r="Q90" s="119"/>
      <c r="R90" s="119"/>
      <c r="S90" s="119"/>
      <c r="T90" s="119">
        <f t="shared" si="4"/>
        <v>17.30603448275862</v>
      </c>
    </row>
    <row r="91" spans="1:20" ht="25.5" customHeight="1">
      <c r="A91" s="17"/>
      <c r="B91" s="8" t="s">
        <v>29</v>
      </c>
      <c r="C91" s="25"/>
      <c r="D91" s="146" t="s">
        <v>17</v>
      </c>
      <c r="E91" s="147"/>
      <c r="F91" s="146" t="s">
        <v>13</v>
      </c>
      <c r="G91" s="147"/>
      <c r="H91" s="146" t="s">
        <v>151</v>
      </c>
      <c r="I91" s="165"/>
      <c r="J91" s="147"/>
      <c r="K91" s="146" t="s">
        <v>9</v>
      </c>
      <c r="L91" s="147"/>
      <c r="M91" s="76">
        <v>185.6</v>
      </c>
      <c r="N91" s="100">
        <v>32.12</v>
      </c>
      <c r="O91" s="100"/>
      <c r="P91" s="100"/>
      <c r="Q91" s="100"/>
      <c r="R91" s="100"/>
      <c r="S91" s="100"/>
      <c r="T91" s="100">
        <f t="shared" si="4"/>
        <v>17.30603448275862</v>
      </c>
    </row>
    <row r="92" spans="1:20" ht="24.75" customHeight="1">
      <c r="A92" s="17"/>
      <c r="B92" s="59" t="s">
        <v>54</v>
      </c>
      <c r="C92" s="58"/>
      <c r="D92" s="161" t="s">
        <v>17</v>
      </c>
      <c r="E92" s="161"/>
      <c r="F92" s="161" t="s">
        <v>13</v>
      </c>
      <c r="G92" s="161"/>
      <c r="H92" s="161" t="s">
        <v>55</v>
      </c>
      <c r="I92" s="161"/>
      <c r="J92" s="161"/>
      <c r="K92" s="161" t="s">
        <v>21</v>
      </c>
      <c r="L92" s="161"/>
      <c r="M92" s="84">
        <f>M93+M94</f>
        <v>4317.28</v>
      </c>
      <c r="N92" s="119">
        <f>N93+N94</f>
        <v>1585.3</v>
      </c>
      <c r="O92" s="119"/>
      <c r="P92" s="119"/>
      <c r="Q92" s="119"/>
      <c r="R92" s="119"/>
      <c r="S92" s="119"/>
      <c r="T92" s="119">
        <v>0</v>
      </c>
    </row>
    <row r="93" spans="1:20" ht="61.5" customHeight="1">
      <c r="A93" s="16"/>
      <c r="B93" s="23" t="s">
        <v>232</v>
      </c>
      <c r="C93" s="24"/>
      <c r="D93" s="146" t="s">
        <v>17</v>
      </c>
      <c r="E93" s="147"/>
      <c r="F93" s="146" t="s">
        <v>13</v>
      </c>
      <c r="G93" s="147"/>
      <c r="H93" s="146" t="s">
        <v>233</v>
      </c>
      <c r="I93" s="165"/>
      <c r="J93" s="147"/>
      <c r="K93" s="146" t="s">
        <v>7</v>
      </c>
      <c r="L93" s="147"/>
      <c r="M93" s="76">
        <v>2938.24</v>
      </c>
      <c r="N93" s="100">
        <v>1175.3</v>
      </c>
      <c r="O93" s="100"/>
      <c r="P93" s="100"/>
      <c r="Q93" s="100"/>
      <c r="R93" s="100"/>
      <c r="S93" s="100"/>
      <c r="T93" s="100">
        <v>0</v>
      </c>
    </row>
    <row r="94" spans="1:20" ht="27.75" customHeight="1">
      <c r="A94" s="16"/>
      <c r="B94" s="23" t="s">
        <v>234</v>
      </c>
      <c r="C94" s="24"/>
      <c r="D94" s="146" t="s">
        <v>17</v>
      </c>
      <c r="E94" s="147"/>
      <c r="F94" s="146" t="s">
        <v>13</v>
      </c>
      <c r="G94" s="147"/>
      <c r="H94" s="146" t="s">
        <v>142</v>
      </c>
      <c r="I94" s="165"/>
      <c r="J94" s="147"/>
      <c r="K94" s="146" t="s">
        <v>9</v>
      </c>
      <c r="L94" s="147"/>
      <c r="M94" s="76">
        <v>1379.04</v>
      </c>
      <c r="N94" s="100">
        <v>410</v>
      </c>
      <c r="O94" s="100"/>
      <c r="P94" s="100"/>
      <c r="Q94" s="100"/>
      <c r="R94" s="100"/>
      <c r="S94" s="100"/>
      <c r="T94" s="100">
        <v>0</v>
      </c>
    </row>
    <row r="95" spans="1:20" ht="18" customHeight="1">
      <c r="A95" s="17"/>
      <c r="B95" s="31" t="s">
        <v>107</v>
      </c>
      <c r="C95" s="30"/>
      <c r="D95" s="149" t="s">
        <v>17</v>
      </c>
      <c r="E95" s="149"/>
      <c r="F95" s="149" t="s">
        <v>14</v>
      </c>
      <c r="G95" s="149"/>
      <c r="H95" s="149" t="s">
        <v>26</v>
      </c>
      <c r="I95" s="149"/>
      <c r="J95" s="149"/>
      <c r="K95" s="149" t="s">
        <v>21</v>
      </c>
      <c r="L95" s="149"/>
      <c r="M95" s="72">
        <f>M96</f>
        <v>16.98</v>
      </c>
      <c r="N95" s="105">
        <f>N96</f>
        <v>10.47</v>
      </c>
      <c r="O95" s="105"/>
      <c r="P95" s="105"/>
      <c r="Q95" s="105"/>
      <c r="R95" s="105"/>
      <c r="S95" s="105"/>
      <c r="T95" s="105">
        <f t="shared" si="4"/>
        <v>61.660777385159015</v>
      </c>
    </row>
    <row r="96" spans="1:20" ht="17.25" customHeight="1">
      <c r="A96" s="17"/>
      <c r="B96" s="59" t="s">
        <v>108</v>
      </c>
      <c r="C96" s="58"/>
      <c r="D96" s="161" t="s">
        <v>17</v>
      </c>
      <c r="E96" s="161"/>
      <c r="F96" s="161" t="s">
        <v>14</v>
      </c>
      <c r="G96" s="161"/>
      <c r="H96" s="161" t="s">
        <v>109</v>
      </c>
      <c r="I96" s="161"/>
      <c r="J96" s="161"/>
      <c r="K96" s="161" t="s">
        <v>21</v>
      </c>
      <c r="L96" s="161"/>
      <c r="M96" s="85">
        <f>M97+M98</f>
        <v>16.98</v>
      </c>
      <c r="N96" s="119">
        <f>N97+N98</f>
        <v>10.47</v>
      </c>
      <c r="O96" s="119"/>
      <c r="P96" s="119"/>
      <c r="Q96" s="119"/>
      <c r="R96" s="119"/>
      <c r="S96" s="119"/>
      <c r="T96" s="119">
        <f t="shared" si="4"/>
        <v>61.660777385159015</v>
      </c>
    </row>
    <row r="97" spans="1:20" ht="16.5" customHeight="1">
      <c r="A97" s="17"/>
      <c r="B97" s="23" t="s">
        <v>110</v>
      </c>
      <c r="C97" s="24"/>
      <c r="D97" s="146" t="s">
        <v>17</v>
      </c>
      <c r="E97" s="147"/>
      <c r="F97" s="146" t="s">
        <v>14</v>
      </c>
      <c r="G97" s="147"/>
      <c r="H97" s="146" t="s">
        <v>109</v>
      </c>
      <c r="I97" s="165"/>
      <c r="J97" s="147"/>
      <c r="K97" s="146" t="s">
        <v>7</v>
      </c>
      <c r="L97" s="147"/>
      <c r="M97" s="69">
        <v>0</v>
      </c>
      <c r="N97" s="100">
        <v>0</v>
      </c>
      <c r="O97" s="100"/>
      <c r="P97" s="100"/>
      <c r="Q97" s="100"/>
      <c r="R97" s="100"/>
      <c r="S97" s="100"/>
      <c r="T97" s="100">
        <v>0</v>
      </c>
    </row>
    <row r="98" spans="1:20" ht="22.5" customHeight="1">
      <c r="A98" s="17"/>
      <c r="B98" s="8" t="s">
        <v>29</v>
      </c>
      <c r="C98" s="24"/>
      <c r="D98" s="146" t="s">
        <v>17</v>
      </c>
      <c r="E98" s="147"/>
      <c r="F98" s="146" t="s">
        <v>14</v>
      </c>
      <c r="G98" s="147"/>
      <c r="H98" s="146" t="s">
        <v>109</v>
      </c>
      <c r="I98" s="165"/>
      <c r="J98" s="147"/>
      <c r="K98" s="146" t="s">
        <v>9</v>
      </c>
      <c r="L98" s="147"/>
      <c r="M98" s="69">
        <v>16.98</v>
      </c>
      <c r="N98" s="100">
        <v>10.47</v>
      </c>
      <c r="O98" s="100"/>
      <c r="P98" s="100"/>
      <c r="Q98" s="100"/>
      <c r="R98" s="100"/>
      <c r="S98" s="100"/>
      <c r="T98" s="100">
        <f t="shared" si="4"/>
        <v>61.660777385159015</v>
      </c>
    </row>
    <row r="99" spans="1:20" ht="17.25" customHeight="1">
      <c r="A99" s="17"/>
      <c r="B99" s="46" t="s">
        <v>70</v>
      </c>
      <c r="C99" s="30"/>
      <c r="D99" s="154" t="s">
        <v>17</v>
      </c>
      <c r="E99" s="155"/>
      <c r="F99" s="154" t="s">
        <v>15</v>
      </c>
      <c r="G99" s="155"/>
      <c r="H99" s="154" t="s">
        <v>26</v>
      </c>
      <c r="I99" s="183"/>
      <c r="J99" s="155"/>
      <c r="K99" s="154" t="s">
        <v>21</v>
      </c>
      <c r="L99" s="155"/>
      <c r="M99" s="72">
        <f>M100</f>
        <v>17223.46</v>
      </c>
      <c r="N99" s="105">
        <f>N101+N104+N106+N108+N111</f>
        <v>3206.74</v>
      </c>
      <c r="O99" s="105"/>
      <c r="P99" s="105"/>
      <c r="Q99" s="105"/>
      <c r="R99" s="105"/>
      <c r="S99" s="105"/>
      <c r="T99" s="105">
        <f t="shared" si="4"/>
        <v>18.618442519679554</v>
      </c>
    </row>
    <row r="100" spans="1:20" ht="20.25" customHeight="1">
      <c r="A100" s="16"/>
      <c r="B100" s="11" t="s">
        <v>70</v>
      </c>
      <c r="C100" s="9"/>
      <c r="D100" s="152" t="s">
        <v>17</v>
      </c>
      <c r="E100" s="153"/>
      <c r="F100" s="152" t="s">
        <v>15</v>
      </c>
      <c r="G100" s="153"/>
      <c r="H100" s="166" t="s">
        <v>71</v>
      </c>
      <c r="I100" s="193"/>
      <c r="J100" s="167"/>
      <c r="K100" s="166" t="s">
        <v>21</v>
      </c>
      <c r="L100" s="167"/>
      <c r="M100" s="74">
        <f>M101+M104+M106+M108+M111</f>
        <v>17223.46</v>
      </c>
      <c r="N100" s="112">
        <f>N101+N104+N106+N108+N111</f>
        <v>3206.74</v>
      </c>
      <c r="O100" s="112"/>
      <c r="P100" s="112"/>
      <c r="Q100" s="112"/>
      <c r="R100" s="112"/>
      <c r="S100" s="112"/>
      <c r="T100" s="112">
        <f t="shared" si="4"/>
        <v>18.618442519679554</v>
      </c>
    </row>
    <row r="101" spans="1:20" ht="24" customHeight="1">
      <c r="A101" s="16"/>
      <c r="B101" s="60" t="s">
        <v>112</v>
      </c>
      <c r="C101" s="58"/>
      <c r="D101" s="161" t="s">
        <v>17</v>
      </c>
      <c r="E101" s="161"/>
      <c r="F101" s="161" t="s">
        <v>15</v>
      </c>
      <c r="G101" s="161"/>
      <c r="H101" s="161" t="s">
        <v>111</v>
      </c>
      <c r="I101" s="161"/>
      <c r="J101" s="161"/>
      <c r="K101" s="161" t="s">
        <v>21</v>
      </c>
      <c r="L101" s="161"/>
      <c r="M101" s="85">
        <f>M102+M103</f>
        <v>2919.12</v>
      </c>
      <c r="N101" s="119">
        <f>N102+N103</f>
        <v>773.25</v>
      </c>
      <c r="O101" s="119"/>
      <c r="P101" s="119"/>
      <c r="Q101" s="119"/>
      <c r="R101" s="119"/>
      <c r="S101" s="119"/>
      <c r="T101" s="119">
        <f t="shared" si="4"/>
        <v>26.48914741428924</v>
      </c>
    </row>
    <row r="102" spans="1:20" ht="24" customHeight="1">
      <c r="A102" s="16"/>
      <c r="B102" s="23" t="s">
        <v>29</v>
      </c>
      <c r="C102" s="24"/>
      <c r="D102" s="160" t="s">
        <v>17</v>
      </c>
      <c r="E102" s="160"/>
      <c r="F102" s="160" t="s">
        <v>15</v>
      </c>
      <c r="G102" s="160"/>
      <c r="H102" s="160" t="s">
        <v>111</v>
      </c>
      <c r="I102" s="160"/>
      <c r="J102" s="160"/>
      <c r="K102" s="160" t="s">
        <v>9</v>
      </c>
      <c r="L102" s="160"/>
      <c r="M102" s="69">
        <v>1239.12</v>
      </c>
      <c r="N102" s="100">
        <v>213.38</v>
      </c>
      <c r="O102" s="100"/>
      <c r="P102" s="100"/>
      <c r="Q102" s="100"/>
      <c r="R102" s="100"/>
      <c r="S102" s="100"/>
      <c r="T102" s="100">
        <f t="shared" si="4"/>
        <v>17.22028536380657</v>
      </c>
    </row>
    <row r="103" spans="1:20" ht="38.25">
      <c r="A103" s="16"/>
      <c r="B103" s="23" t="s">
        <v>162</v>
      </c>
      <c r="C103" s="24"/>
      <c r="D103" s="160" t="s">
        <v>17</v>
      </c>
      <c r="E103" s="160"/>
      <c r="F103" s="160" t="s">
        <v>15</v>
      </c>
      <c r="G103" s="160"/>
      <c r="H103" s="160" t="s">
        <v>161</v>
      </c>
      <c r="I103" s="160"/>
      <c r="J103" s="160"/>
      <c r="K103" s="160" t="s">
        <v>9</v>
      </c>
      <c r="L103" s="160"/>
      <c r="M103" s="69">
        <v>1680</v>
      </c>
      <c r="N103" s="100">
        <v>559.87</v>
      </c>
      <c r="O103" s="100"/>
      <c r="P103" s="100"/>
      <c r="Q103" s="100"/>
      <c r="R103" s="100"/>
      <c r="S103" s="100"/>
      <c r="T103" s="100">
        <f t="shared" si="4"/>
        <v>33.32559523809524</v>
      </c>
    </row>
    <row r="104" spans="1:20" ht="41.25" customHeight="1">
      <c r="A104" s="16"/>
      <c r="B104" s="59" t="s">
        <v>139</v>
      </c>
      <c r="C104" s="39"/>
      <c r="D104" s="162" t="s">
        <v>17</v>
      </c>
      <c r="E104" s="164"/>
      <c r="F104" s="162" t="s">
        <v>15</v>
      </c>
      <c r="G104" s="164"/>
      <c r="H104" s="162" t="s">
        <v>72</v>
      </c>
      <c r="I104" s="163"/>
      <c r="J104" s="164"/>
      <c r="K104" s="162" t="s">
        <v>21</v>
      </c>
      <c r="L104" s="164"/>
      <c r="M104" s="85">
        <f>M105</f>
        <v>9108.13</v>
      </c>
      <c r="N104" s="119">
        <f>N105</f>
        <v>624.6</v>
      </c>
      <c r="O104" s="119"/>
      <c r="P104" s="119"/>
      <c r="Q104" s="119"/>
      <c r="R104" s="119"/>
      <c r="S104" s="119"/>
      <c r="T104" s="119">
        <f t="shared" si="4"/>
        <v>6.857609630077745</v>
      </c>
    </row>
    <row r="105" spans="1:22" ht="22.5" customHeight="1">
      <c r="A105" s="16"/>
      <c r="B105" s="23" t="s">
        <v>29</v>
      </c>
      <c r="C105" s="24"/>
      <c r="D105" s="146" t="s">
        <v>17</v>
      </c>
      <c r="E105" s="147"/>
      <c r="F105" s="146" t="s">
        <v>15</v>
      </c>
      <c r="G105" s="147"/>
      <c r="H105" s="146" t="s">
        <v>72</v>
      </c>
      <c r="I105" s="165"/>
      <c r="J105" s="147"/>
      <c r="K105" s="146" t="s">
        <v>9</v>
      </c>
      <c r="L105" s="147"/>
      <c r="M105" s="69">
        <v>9108.13</v>
      </c>
      <c r="N105" s="100">
        <v>624.6</v>
      </c>
      <c r="O105" s="100"/>
      <c r="P105" s="100"/>
      <c r="Q105" s="100"/>
      <c r="R105" s="100"/>
      <c r="S105" s="100"/>
      <c r="T105" s="100">
        <f t="shared" si="4"/>
        <v>6.857609630077745</v>
      </c>
      <c r="V105" s="63"/>
    </row>
    <row r="106" spans="1:20" ht="15.75">
      <c r="A106" s="16"/>
      <c r="B106" s="60" t="s">
        <v>113</v>
      </c>
      <c r="C106" s="39"/>
      <c r="D106" s="161" t="s">
        <v>17</v>
      </c>
      <c r="E106" s="161"/>
      <c r="F106" s="161" t="s">
        <v>15</v>
      </c>
      <c r="G106" s="161"/>
      <c r="H106" s="161" t="s">
        <v>114</v>
      </c>
      <c r="I106" s="161"/>
      <c r="J106" s="161"/>
      <c r="K106" s="158" t="s">
        <v>21</v>
      </c>
      <c r="L106" s="158"/>
      <c r="M106" s="85">
        <v>307.5</v>
      </c>
      <c r="N106" s="119">
        <f>N107</f>
        <v>19.3</v>
      </c>
      <c r="O106" s="119"/>
      <c r="P106" s="119"/>
      <c r="Q106" s="119"/>
      <c r="R106" s="119"/>
      <c r="S106" s="119"/>
      <c r="T106" s="119">
        <f t="shared" si="4"/>
        <v>6.276422764227642</v>
      </c>
    </row>
    <row r="107" spans="1:20" ht="25.5">
      <c r="A107" s="16"/>
      <c r="B107" s="23" t="s">
        <v>29</v>
      </c>
      <c r="C107" s="24"/>
      <c r="D107" s="160" t="s">
        <v>17</v>
      </c>
      <c r="E107" s="160"/>
      <c r="F107" s="160" t="s">
        <v>15</v>
      </c>
      <c r="G107" s="160"/>
      <c r="H107" s="160" t="s">
        <v>114</v>
      </c>
      <c r="I107" s="160"/>
      <c r="J107" s="160"/>
      <c r="K107" s="160" t="s">
        <v>9</v>
      </c>
      <c r="L107" s="160"/>
      <c r="M107" s="69">
        <v>307.5</v>
      </c>
      <c r="N107" s="100">
        <v>19.3</v>
      </c>
      <c r="O107" s="100"/>
      <c r="P107" s="100"/>
      <c r="Q107" s="100"/>
      <c r="R107" s="100"/>
      <c r="S107" s="100"/>
      <c r="T107" s="100">
        <f t="shared" si="4"/>
        <v>6.276422764227642</v>
      </c>
    </row>
    <row r="108" spans="1:20" ht="15.75">
      <c r="A108" s="16"/>
      <c r="B108" s="59" t="s">
        <v>115</v>
      </c>
      <c r="C108" s="39"/>
      <c r="D108" s="161" t="s">
        <v>17</v>
      </c>
      <c r="E108" s="161"/>
      <c r="F108" s="161" t="s">
        <v>15</v>
      </c>
      <c r="G108" s="161"/>
      <c r="H108" s="161" t="s">
        <v>116</v>
      </c>
      <c r="I108" s="161"/>
      <c r="J108" s="161"/>
      <c r="K108" s="161" t="s">
        <v>21</v>
      </c>
      <c r="L108" s="161"/>
      <c r="M108" s="85">
        <f>M109+M110</f>
        <v>127.8</v>
      </c>
      <c r="N108" s="119">
        <f>N109+N110</f>
        <v>33.63</v>
      </c>
      <c r="O108" s="119"/>
      <c r="P108" s="119"/>
      <c r="Q108" s="119"/>
      <c r="R108" s="119"/>
      <c r="S108" s="119"/>
      <c r="T108" s="119">
        <f t="shared" si="4"/>
        <v>26.314553990610328</v>
      </c>
    </row>
    <row r="109" spans="1:20" ht="25.5">
      <c r="A109" s="16"/>
      <c r="B109" s="8" t="s">
        <v>154</v>
      </c>
      <c r="C109" s="24"/>
      <c r="D109" s="160" t="s">
        <v>17</v>
      </c>
      <c r="E109" s="160"/>
      <c r="F109" s="160" t="s">
        <v>15</v>
      </c>
      <c r="G109" s="160"/>
      <c r="H109" s="160" t="s">
        <v>116</v>
      </c>
      <c r="I109" s="160"/>
      <c r="J109" s="160"/>
      <c r="K109" s="160" t="s">
        <v>153</v>
      </c>
      <c r="L109" s="160"/>
      <c r="M109" s="69">
        <v>60</v>
      </c>
      <c r="N109" s="100">
        <v>27.5</v>
      </c>
      <c r="O109" s="100"/>
      <c r="P109" s="100"/>
      <c r="Q109" s="100"/>
      <c r="R109" s="100"/>
      <c r="S109" s="100"/>
      <c r="T109" s="100">
        <f t="shared" si="4"/>
        <v>45.83333333333333</v>
      </c>
    </row>
    <row r="110" spans="1:20" ht="24" customHeight="1">
      <c r="A110" s="16"/>
      <c r="B110" s="23" t="s">
        <v>29</v>
      </c>
      <c r="C110" s="24"/>
      <c r="D110" s="160" t="s">
        <v>17</v>
      </c>
      <c r="E110" s="160"/>
      <c r="F110" s="160" t="s">
        <v>15</v>
      </c>
      <c r="G110" s="160"/>
      <c r="H110" s="160" t="s">
        <v>116</v>
      </c>
      <c r="I110" s="160"/>
      <c r="J110" s="160"/>
      <c r="K110" s="160" t="s">
        <v>9</v>
      </c>
      <c r="L110" s="160"/>
      <c r="M110" s="69">
        <v>67.8</v>
      </c>
      <c r="N110" s="100">
        <v>6.13</v>
      </c>
      <c r="O110" s="100"/>
      <c r="P110" s="100"/>
      <c r="Q110" s="100"/>
      <c r="R110" s="100"/>
      <c r="S110" s="100"/>
      <c r="T110" s="100">
        <f t="shared" si="4"/>
        <v>9.041297935103247</v>
      </c>
    </row>
    <row r="111" spans="1:20" ht="28.5">
      <c r="A111" s="16"/>
      <c r="B111" s="60" t="s">
        <v>117</v>
      </c>
      <c r="C111" s="39"/>
      <c r="D111" s="162" t="s">
        <v>17</v>
      </c>
      <c r="E111" s="164"/>
      <c r="F111" s="162" t="s">
        <v>15</v>
      </c>
      <c r="G111" s="164"/>
      <c r="H111" s="162" t="s">
        <v>118</v>
      </c>
      <c r="I111" s="163"/>
      <c r="J111" s="164"/>
      <c r="K111" s="162" t="s">
        <v>21</v>
      </c>
      <c r="L111" s="164"/>
      <c r="M111" s="85">
        <f>M112</f>
        <v>4760.91</v>
      </c>
      <c r="N111" s="119">
        <f>N112</f>
        <v>1755.96</v>
      </c>
      <c r="O111" s="119"/>
      <c r="P111" s="119"/>
      <c r="Q111" s="119"/>
      <c r="R111" s="119"/>
      <c r="S111" s="119"/>
      <c r="T111" s="119">
        <f t="shared" si="4"/>
        <v>36.882864830463085</v>
      </c>
    </row>
    <row r="112" spans="1:20" ht="25.5" customHeight="1">
      <c r="A112" s="16"/>
      <c r="B112" s="23" t="s">
        <v>29</v>
      </c>
      <c r="C112" s="26"/>
      <c r="D112" s="146" t="s">
        <v>17</v>
      </c>
      <c r="E112" s="147"/>
      <c r="F112" s="146" t="s">
        <v>15</v>
      </c>
      <c r="G112" s="147"/>
      <c r="H112" s="146" t="s">
        <v>118</v>
      </c>
      <c r="I112" s="165"/>
      <c r="J112" s="147"/>
      <c r="K112" s="146">
        <v>500</v>
      </c>
      <c r="L112" s="147"/>
      <c r="M112" s="69">
        <v>4760.91</v>
      </c>
      <c r="N112" s="100">
        <v>1755.96</v>
      </c>
      <c r="O112" s="100"/>
      <c r="P112" s="100"/>
      <c r="Q112" s="100"/>
      <c r="R112" s="100"/>
      <c r="S112" s="100"/>
      <c r="T112" s="100">
        <f t="shared" si="4"/>
        <v>36.882864830463085</v>
      </c>
    </row>
    <row r="113" spans="1:20" ht="18.75" customHeight="1">
      <c r="A113" s="48" t="s">
        <v>169</v>
      </c>
      <c r="B113" s="47" t="s">
        <v>73</v>
      </c>
      <c r="C113" s="34"/>
      <c r="D113" s="159" t="s">
        <v>19</v>
      </c>
      <c r="E113" s="159"/>
      <c r="F113" s="159" t="s">
        <v>18</v>
      </c>
      <c r="G113" s="159"/>
      <c r="H113" s="159" t="s">
        <v>26</v>
      </c>
      <c r="I113" s="159"/>
      <c r="J113" s="159"/>
      <c r="K113" s="159" t="s">
        <v>21</v>
      </c>
      <c r="L113" s="159"/>
      <c r="M113" s="73">
        <f>M114</f>
        <v>231.45</v>
      </c>
      <c r="N113" s="106">
        <f>N114</f>
        <v>132.10000000000002</v>
      </c>
      <c r="O113" s="106"/>
      <c r="P113" s="106"/>
      <c r="Q113" s="106"/>
      <c r="R113" s="106"/>
      <c r="S113" s="106"/>
      <c r="T113" s="106">
        <f t="shared" si="4"/>
        <v>57.074962194858514</v>
      </c>
    </row>
    <row r="114" spans="1:20" ht="15.75" customHeight="1">
      <c r="A114" s="16"/>
      <c r="B114" s="31" t="s">
        <v>74</v>
      </c>
      <c r="C114" s="30"/>
      <c r="D114" s="149" t="s">
        <v>19</v>
      </c>
      <c r="E114" s="149"/>
      <c r="F114" s="149" t="s">
        <v>19</v>
      </c>
      <c r="G114" s="149"/>
      <c r="H114" s="149" t="s">
        <v>26</v>
      </c>
      <c r="I114" s="149"/>
      <c r="J114" s="149"/>
      <c r="K114" s="149" t="s">
        <v>21</v>
      </c>
      <c r="L114" s="149"/>
      <c r="M114" s="72">
        <f>M117+M118+M119</f>
        <v>231.45</v>
      </c>
      <c r="N114" s="105">
        <f>N115+N118+N119+N120</f>
        <v>132.10000000000002</v>
      </c>
      <c r="O114" s="105"/>
      <c r="P114" s="105"/>
      <c r="Q114" s="105"/>
      <c r="R114" s="105"/>
      <c r="S114" s="105"/>
      <c r="T114" s="105">
        <f t="shared" si="4"/>
        <v>57.074962194858514</v>
      </c>
    </row>
    <row r="115" spans="1:20" ht="20.25" customHeight="1">
      <c r="A115" s="16"/>
      <c r="B115" s="8" t="s">
        <v>75</v>
      </c>
      <c r="C115" s="7"/>
      <c r="D115" s="148" t="s">
        <v>19</v>
      </c>
      <c r="E115" s="148"/>
      <c r="F115" s="148" t="s">
        <v>19</v>
      </c>
      <c r="G115" s="148"/>
      <c r="H115" s="148" t="s">
        <v>76</v>
      </c>
      <c r="I115" s="148"/>
      <c r="J115" s="148"/>
      <c r="K115" s="148" t="s">
        <v>21</v>
      </c>
      <c r="L115" s="148"/>
      <c r="M115" s="69">
        <f>M117</f>
        <v>72.05</v>
      </c>
      <c r="N115" s="100">
        <f>N116</f>
        <v>55.33</v>
      </c>
      <c r="O115" s="100"/>
      <c r="P115" s="100"/>
      <c r="Q115" s="100"/>
      <c r="R115" s="100"/>
      <c r="S115" s="100"/>
      <c r="T115" s="100">
        <f t="shared" si="4"/>
        <v>76.79389312977099</v>
      </c>
    </row>
    <row r="116" spans="1:20" ht="18.75" customHeight="1">
      <c r="A116" s="16"/>
      <c r="B116" s="8" t="s">
        <v>77</v>
      </c>
      <c r="C116" s="7"/>
      <c r="D116" s="148" t="s">
        <v>19</v>
      </c>
      <c r="E116" s="148"/>
      <c r="F116" s="148" t="s">
        <v>19</v>
      </c>
      <c r="G116" s="148"/>
      <c r="H116" s="148" t="s">
        <v>78</v>
      </c>
      <c r="I116" s="148"/>
      <c r="J116" s="148"/>
      <c r="K116" s="148" t="s">
        <v>21</v>
      </c>
      <c r="L116" s="148"/>
      <c r="M116" s="69">
        <f>M117</f>
        <v>72.05</v>
      </c>
      <c r="N116" s="100">
        <f>N117</f>
        <v>55.33</v>
      </c>
      <c r="O116" s="100"/>
      <c r="P116" s="100"/>
      <c r="Q116" s="100"/>
      <c r="R116" s="100"/>
      <c r="S116" s="100"/>
      <c r="T116" s="100">
        <f t="shared" si="4"/>
        <v>76.79389312977099</v>
      </c>
    </row>
    <row r="117" spans="1:20" ht="16.5" customHeight="1">
      <c r="A117" s="16"/>
      <c r="B117" s="23" t="s">
        <v>128</v>
      </c>
      <c r="C117" s="26"/>
      <c r="D117" s="160" t="s">
        <v>19</v>
      </c>
      <c r="E117" s="160"/>
      <c r="F117" s="160" t="s">
        <v>19</v>
      </c>
      <c r="G117" s="160"/>
      <c r="H117" s="160" t="s">
        <v>78</v>
      </c>
      <c r="I117" s="160"/>
      <c r="J117" s="160"/>
      <c r="K117" s="160">
        <v>500</v>
      </c>
      <c r="L117" s="160"/>
      <c r="M117" s="69">
        <v>72.05</v>
      </c>
      <c r="N117" s="100">
        <v>55.33</v>
      </c>
      <c r="O117" s="100"/>
      <c r="P117" s="100"/>
      <c r="Q117" s="100"/>
      <c r="R117" s="100"/>
      <c r="S117" s="100"/>
      <c r="T117" s="100">
        <f t="shared" si="4"/>
        <v>76.79389312977099</v>
      </c>
    </row>
    <row r="118" spans="1:20" ht="20.25" customHeight="1">
      <c r="A118" s="16"/>
      <c r="B118" s="8" t="s">
        <v>46</v>
      </c>
      <c r="C118" s="7"/>
      <c r="D118" s="148" t="s">
        <v>19</v>
      </c>
      <c r="E118" s="148"/>
      <c r="F118" s="148" t="s">
        <v>19</v>
      </c>
      <c r="G118" s="148"/>
      <c r="H118" s="148" t="s">
        <v>221</v>
      </c>
      <c r="I118" s="148"/>
      <c r="J118" s="148"/>
      <c r="K118" s="148" t="s">
        <v>11</v>
      </c>
      <c r="L118" s="148"/>
      <c r="M118" s="69">
        <v>109.4</v>
      </c>
      <c r="N118" s="100">
        <v>53.38</v>
      </c>
      <c r="O118" s="100"/>
      <c r="P118" s="100"/>
      <c r="Q118" s="100"/>
      <c r="R118" s="100"/>
      <c r="S118" s="100"/>
      <c r="T118" s="100">
        <f t="shared" si="4"/>
        <v>48.79341864716636</v>
      </c>
    </row>
    <row r="119" spans="1:20" ht="27" customHeight="1">
      <c r="A119" s="16"/>
      <c r="B119" s="8" t="s">
        <v>222</v>
      </c>
      <c r="C119" s="7"/>
      <c r="D119" s="148" t="s">
        <v>19</v>
      </c>
      <c r="E119" s="148"/>
      <c r="F119" s="148" t="s">
        <v>19</v>
      </c>
      <c r="G119" s="148"/>
      <c r="H119" s="148" t="s">
        <v>223</v>
      </c>
      <c r="I119" s="148"/>
      <c r="J119" s="148"/>
      <c r="K119" s="148" t="s">
        <v>11</v>
      </c>
      <c r="L119" s="148"/>
      <c r="M119" s="69">
        <v>50</v>
      </c>
      <c r="N119" s="100">
        <v>23.39</v>
      </c>
      <c r="O119" s="100"/>
      <c r="P119" s="100"/>
      <c r="Q119" s="100"/>
      <c r="R119" s="100"/>
      <c r="S119" s="100"/>
      <c r="T119" s="100">
        <f t="shared" si="4"/>
        <v>46.78</v>
      </c>
    </row>
    <row r="120" spans="1:20" ht="15.75">
      <c r="A120" s="16"/>
      <c r="B120" s="23" t="s">
        <v>140</v>
      </c>
      <c r="C120" s="26"/>
      <c r="D120" s="160" t="s">
        <v>19</v>
      </c>
      <c r="E120" s="160"/>
      <c r="F120" s="160" t="s">
        <v>19</v>
      </c>
      <c r="G120" s="160"/>
      <c r="H120" s="160" t="s">
        <v>81</v>
      </c>
      <c r="I120" s="160"/>
      <c r="J120" s="160"/>
      <c r="K120" s="160">
        <v>500</v>
      </c>
      <c r="L120" s="160"/>
      <c r="M120" s="69">
        <v>0</v>
      </c>
      <c r="N120" s="100">
        <v>0</v>
      </c>
      <c r="O120" s="100"/>
      <c r="P120" s="100"/>
      <c r="Q120" s="100"/>
      <c r="R120" s="100"/>
      <c r="S120" s="100"/>
      <c r="T120" s="100">
        <v>0</v>
      </c>
    </row>
    <row r="121" spans="1:20" ht="28.5">
      <c r="A121" s="61" t="s">
        <v>170</v>
      </c>
      <c r="B121" s="40" t="s">
        <v>119</v>
      </c>
      <c r="C121" s="34"/>
      <c r="D121" s="159" t="s">
        <v>20</v>
      </c>
      <c r="E121" s="159"/>
      <c r="F121" s="159" t="s">
        <v>18</v>
      </c>
      <c r="G121" s="159"/>
      <c r="H121" s="159" t="s">
        <v>26</v>
      </c>
      <c r="I121" s="159"/>
      <c r="J121" s="159"/>
      <c r="K121" s="159" t="s">
        <v>21</v>
      </c>
      <c r="L121" s="159"/>
      <c r="M121" s="73">
        <f>M122</f>
        <v>5005.31</v>
      </c>
      <c r="N121" s="106">
        <f>N122</f>
        <v>1817.25</v>
      </c>
      <c r="O121" s="106"/>
      <c r="P121" s="106"/>
      <c r="Q121" s="106"/>
      <c r="R121" s="106"/>
      <c r="S121" s="106"/>
      <c r="T121" s="106">
        <f t="shared" si="4"/>
        <v>36.3064425580034</v>
      </c>
    </row>
    <row r="122" spans="1:20" ht="20.25" customHeight="1">
      <c r="A122" s="55"/>
      <c r="B122" s="31" t="s">
        <v>82</v>
      </c>
      <c r="C122" s="30"/>
      <c r="D122" s="154" t="s">
        <v>20</v>
      </c>
      <c r="E122" s="155"/>
      <c r="F122" s="154" t="s">
        <v>13</v>
      </c>
      <c r="G122" s="155"/>
      <c r="H122" s="154" t="s">
        <v>26</v>
      </c>
      <c r="I122" s="183"/>
      <c r="J122" s="155"/>
      <c r="K122" s="154" t="s">
        <v>21</v>
      </c>
      <c r="L122" s="155"/>
      <c r="M122" s="72">
        <f>M123+M126+M130</f>
        <v>5005.31</v>
      </c>
      <c r="N122" s="105">
        <f>N123+N126+N130</f>
        <v>1817.25</v>
      </c>
      <c r="O122" s="105"/>
      <c r="P122" s="105"/>
      <c r="Q122" s="105"/>
      <c r="R122" s="105"/>
      <c r="S122" s="105"/>
      <c r="T122" s="105">
        <f t="shared" si="4"/>
        <v>36.3064425580034</v>
      </c>
    </row>
    <row r="123" spans="1:20" ht="28.5">
      <c r="A123" s="16"/>
      <c r="B123" s="59" t="s">
        <v>228</v>
      </c>
      <c r="C123" s="58"/>
      <c r="D123" s="162" t="s">
        <v>20</v>
      </c>
      <c r="E123" s="164"/>
      <c r="F123" s="162" t="s">
        <v>13</v>
      </c>
      <c r="G123" s="164"/>
      <c r="H123" s="162" t="s">
        <v>120</v>
      </c>
      <c r="I123" s="163"/>
      <c r="J123" s="164"/>
      <c r="K123" s="162" t="s">
        <v>21</v>
      </c>
      <c r="L123" s="164"/>
      <c r="M123" s="85">
        <f>M124</f>
        <v>3735.95</v>
      </c>
      <c r="N123" s="119">
        <f>N124</f>
        <v>1348.45</v>
      </c>
      <c r="O123" s="119"/>
      <c r="P123" s="119"/>
      <c r="Q123" s="119"/>
      <c r="R123" s="119"/>
      <c r="S123" s="119"/>
      <c r="T123" s="119">
        <f t="shared" si="4"/>
        <v>36.093898472945305</v>
      </c>
    </row>
    <row r="124" spans="1:20" ht="15.75">
      <c r="A124" s="16"/>
      <c r="B124" s="37" t="s">
        <v>135</v>
      </c>
      <c r="C124" s="7"/>
      <c r="D124" s="152" t="s">
        <v>20</v>
      </c>
      <c r="E124" s="153"/>
      <c r="F124" s="152" t="s">
        <v>13</v>
      </c>
      <c r="G124" s="153"/>
      <c r="H124" s="152" t="s">
        <v>121</v>
      </c>
      <c r="I124" s="182"/>
      <c r="J124" s="153"/>
      <c r="K124" s="152" t="s">
        <v>21</v>
      </c>
      <c r="L124" s="153"/>
      <c r="M124" s="69">
        <f>M125</f>
        <v>3735.95</v>
      </c>
      <c r="N124" s="100">
        <f>N125</f>
        <v>1348.45</v>
      </c>
      <c r="O124" s="100"/>
      <c r="P124" s="100"/>
      <c r="Q124" s="100"/>
      <c r="R124" s="100"/>
      <c r="S124" s="100"/>
      <c r="T124" s="100">
        <f t="shared" si="4"/>
        <v>36.093898472945305</v>
      </c>
    </row>
    <row r="125" spans="1:20" ht="15.75">
      <c r="A125" s="16"/>
      <c r="B125" s="23" t="s">
        <v>46</v>
      </c>
      <c r="C125" s="24"/>
      <c r="D125" s="146" t="s">
        <v>20</v>
      </c>
      <c r="E125" s="147"/>
      <c r="F125" s="146" t="s">
        <v>13</v>
      </c>
      <c r="G125" s="147"/>
      <c r="H125" s="146" t="s">
        <v>121</v>
      </c>
      <c r="I125" s="165"/>
      <c r="J125" s="147"/>
      <c r="K125" s="146" t="s">
        <v>11</v>
      </c>
      <c r="L125" s="147"/>
      <c r="M125" s="69">
        <v>3735.95</v>
      </c>
      <c r="N125" s="100">
        <v>1348.45</v>
      </c>
      <c r="O125" s="100"/>
      <c r="P125" s="100"/>
      <c r="Q125" s="100"/>
      <c r="R125" s="100"/>
      <c r="S125" s="100"/>
      <c r="T125" s="100">
        <f t="shared" si="4"/>
        <v>36.093898472945305</v>
      </c>
    </row>
    <row r="126" spans="1:20" ht="15.75">
      <c r="A126" s="16"/>
      <c r="B126" s="145" t="s">
        <v>122</v>
      </c>
      <c r="C126" s="58"/>
      <c r="D126" s="162" t="s">
        <v>20</v>
      </c>
      <c r="E126" s="164"/>
      <c r="F126" s="162" t="s">
        <v>13</v>
      </c>
      <c r="G126" s="164"/>
      <c r="H126" s="162" t="s">
        <v>83</v>
      </c>
      <c r="I126" s="163"/>
      <c r="J126" s="164"/>
      <c r="K126" s="162" t="s">
        <v>21</v>
      </c>
      <c r="L126" s="164"/>
      <c r="M126" s="83">
        <f>M127+M129</f>
        <v>811.68</v>
      </c>
      <c r="N126" s="119">
        <f>N127+N129</f>
        <v>401.8</v>
      </c>
      <c r="O126" s="119"/>
      <c r="P126" s="119"/>
      <c r="Q126" s="119"/>
      <c r="R126" s="119"/>
      <c r="S126" s="119"/>
      <c r="T126" s="119">
        <f t="shared" si="4"/>
        <v>49.50226690321309</v>
      </c>
    </row>
    <row r="127" spans="1:20" ht="25.5">
      <c r="A127" s="16"/>
      <c r="B127" s="37" t="s">
        <v>47</v>
      </c>
      <c r="C127" s="7"/>
      <c r="D127" s="152" t="s">
        <v>20</v>
      </c>
      <c r="E127" s="153"/>
      <c r="F127" s="152" t="s">
        <v>13</v>
      </c>
      <c r="G127" s="153"/>
      <c r="H127" s="152" t="s">
        <v>84</v>
      </c>
      <c r="I127" s="182"/>
      <c r="J127" s="153"/>
      <c r="K127" s="152" t="s">
        <v>21</v>
      </c>
      <c r="L127" s="153"/>
      <c r="M127" s="78">
        <f>M128</f>
        <v>671.68</v>
      </c>
      <c r="N127" s="100">
        <f>N128</f>
        <v>277.72</v>
      </c>
      <c r="O127" s="100"/>
      <c r="P127" s="100"/>
      <c r="Q127" s="100"/>
      <c r="R127" s="100"/>
      <c r="S127" s="100"/>
      <c r="T127" s="100">
        <f t="shared" si="4"/>
        <v>41.34707003334922</v>
      </c>
    </row>
    <row r="128" spans="1:20" ht="15.75">
      <c r="A128" s="16"/>
      <c r="B128" s="23" t="s">
        <v>46</v>
      </c>
      <c r="C128" s="24"/>
      <c r="D128" s="146" t="s">
        <v>20</v>
      </c>
      <c r="E128" s="147"/>
      <c r="F128" s="146" t="s">
        <v>13</v>
      </c>
      <c r="G128" s="147"/>
      <c r="H128" s="146" t="s">
        <v>84</v>
      </c>
      <c r="I128" s="165"/>
      <c r="J128" s="147"/>
      <c r="K128" s="146" t="s">
        <v>11</v>
      </c>
      <c r="L128" s="147"/>
      <c r="M128" s="97">
        <v>671.68</v>
      </c>
      <c r="N128" s="100">
        <v>277.72</v>
      </c>
      <c r="O128" s="100"/>
      <c r="P128" s="100"/>
      <c r="Q128" s="100"/>
      <c r="R128" s="100"/>
      <c r="S128" s="100"/>
      <c r="T128" s="100">
        <f aca="true" t="shared" si="5" ref="T128:T145">N128/M128*100</f>
        <v>41.34707003334922</v>
      </c>
    </row>
    <row r="129" spans="1:20" ht="38.25">
      <c r="A129" s="16"/>
      <c r="B129" s="23" t="s">
        <v>178</v>
      </c>
      <c r="C129" s="24"/>
      <c r="D129" s="146" t="s">
        <v>20</v>
      </c>
      <c r="E129" s="147"/>
      <c r="F129" s="146" t="s">
        <v>13</v>
      </c>
      <c r="G129" s="147"/>
      <c r="H129" s="146" t="s">
        <v>176</v>
      </c>
      <c r="I129" s="165"/>
      <c r="J129" s="147"/>
      <c r="K129" s="146" t="s">
        <v>11</v>
      </c>
      <c r="L129" s="147"/>
      <c r="M129" s="97">
        <v>140</v>
      </c>
      <c r="N129" s="100">
        <v>124.08</v>
      </c>
      <c r="O129" s="100"/>
      <c r="P129" s="100"/>
      <c r="Q129" s="100"/>
      <c r="R129" s="100"/>
      <c r="S129" s="100"/>
      <c r="T129" s="100">
        <f t="shared" si="5"/>
        <v>88.62857142857142</v>
      </c>
    </row>
    <row r="130" spans="1:20" ht="25.5">
      <c r="A130" s="16"/>
      <c r="B130" s="59" t="s">
        <v>87</v>
      </c>
      <c r="C130" s="58"/>
      <c r="D130" s="162" t="s">
        <v>20</v>
      </c>
      <c r="E130" s="164"/>
      <c r="F130" s="162" t="s">
        <v>13</v>
      </c>
      <c r="G130" s="164"/>
      <c r="H130" s="162" t="s">
        <v>26</v>
      </c>
      <c r="I130" s="163"/>
      <c r="J130" s="164"/>
      <c r="K130" s="162" t="s">
        <v>21</v>
      </c>
      <c r="L130" s="164"/>
      <c r="M130" s="83">
        <f aca="true" t="shared" si="6" ref="M130:N133">M131</f>
        <v>457.68</v>
      </c>
      <c r="N130" s="119">
        <f t="shared" si="6"/>
        <v>67</v>
      </c>
      <c r="O130" s="119"/>
      <c r="P130" s="119"/>
      <c r="Q130" s="119"/>
      <c r="R130" s="119"/>
      <c r="S130" s="119"/>
      <c r="T130" s="119">
        <f t="shared" si="5"/>
        <v>14.639049117287186</v>
      </c>
    </row>
    <row r="131" spans="1:20" ht="28.5" customHeight="1">
      <c r="A131" s="16"/>
      <c r="B131" s="8" t="s">
        <v>123</v>
      </c>
      <c r="C131" s="7"/>
      <c r="D131" s="152" t="s">
        <v>20</v>
      </c>
      <c r="E131" s="153"/>
      <c r="F131" s="152" t="s">
        <v>13</v>
      </c>
      <c r="G131" s="153"/>
      <c r="H131" s="152" t="s">
        <v>85</v>
      </c>
      <c r="I131" s="182"/>
      <c r="J131" s="153"/>
      <c r="K131" s="152" t="s">
        <v>21</v>
      </c>
      <c r="L131" s="153"/>
      <c r="M131" s="78">
        <f t="shared" si="6"/>
        <v>457.68</v>
      </c>
      <c r="N131" s="100">
        <f t="shared" si="6"/>
        <v>67</v>
      </c>
      <c r="O131" s="100"/>
      <c r="P131" s="100"/>
      <c r="Q131" s="100"/>
      <c r="R131" s="100"/>
      <c r="S131" s="100"/>
      <c r="T131" s="100">
        <f t="shared" si="5"/>
        <v>14.639049117287186</v>
      </c>
    </row>
    <row r="132" spans="1:20" ht="28.5" customHeight="1">
      <c r="A132" s="16"/>
      <c r="B132" s="8" t="s">
        <v>141</v>
      </c>
      <c r="C132" s="7"/>
      <c r="D132" s="152" t="s">
        <v>20</v>
      </c>
      <c r="E132" s="153"/>
      <c r="F132" s="152" t="s">
        <v>13</v>
      </c>
      <c r="G132" s="153"/>
      <c r="H132" s="152" t="s">
        <v>86</v>
      </c>
      <c r="I132" s="182"/>
      <c r="J132" s="153"/>
      <c r="K132" s="152" t="s">
        <v>10</v>
      </c>
      <c r="L132" s="153"/>
      <c r="M132" s="78">
        <f t="shared" si="6"/>
        <v>457.68</v>
      </c>
      <c r="N132" s="100">
        <f t="shared" si="6"/>
        <v>67</v>
      </c>
      <c r="O132" s="100"/>
      <c r="P132" s="100"/>
      <c r="Q132" s="100"/>
      <c r="R132" s="100"/>
      <c r="S132" s="100"/>
      <c r="T132" s="100">
        <f t="shared" si="5"/>
        <v>14.639049117287186</v>
      </c>
    </row>
    <row r="133" spans="1:20" ht="18.75" customHeight="1">
      <c r="A133" s="16"/>
      <c r="B133" s="8" t="s">
        <v>46</v>
      </c>
      <c r="C133" s="7"/>
      <c r="D133" s="152" t="s">
        <v>20</v>
      </c>
      <c r="E133" s="153"/>
      <c r="F133" s="152" t="s">
        <v>13</v>
      </c>
      <c r="G133" s="153"/>
      <c r="H133" s="152" t="s">
        <v>86</v>
      </c>
      <c r="I133" s="182"/>
      <c r="J133" s="153"/>
      <c r="K133" s="152" t="s">
        <v>10</v>
      </c>
      <c r="L133" s="153"/>
      <c r="M133" s="78">
        <f t="shared" si="6"/>
        <v>457.68</v>
      </c>
      <c r="N133" s="100">
        <f t="shared" si="6"/>
        <v>67</v>
      </c>
      <c r="O133" s="100"/>
      <c r="P133" s="100"/>
      <c r="Q133" s="100"/>
      <c r="R133" s="100"/>
      <c r="S133" s="100"/>
      <c r="T133" s="100">
        <f t="shared" si="5"/>
        <v>14.639049117287186</v>
      </c>
    </row>
    <row r="134" spans="1:20" ht="28.5" customHeight="1">
      <c r="A134" s="16"/>
      <c r="B134" s="37" t="s">
        <v>29</v>
      </c>
      <c r="C134" s="7"/>
      <c r="D134" s="152" t="s">
        <v>20</v>
      </c>
      <c r="E134" s="153"/>
      <c r="F134" s="152" t="s">
        <v>13</v>
      </c>
      <c r="G134" s="153"/>
      <c r="H134" s="152" t="s">
        <v>86</v>
      </c>
      <c r="I134" s="182"/>
      <c r="J134" s="153"/>
      <c r="K134" s="146" t="s">
        <v>10</v>
      </c>
      <c r="L134" s="147"/>
      <c r="M134" s="78">
        <v>457.68</v>
      </c>
      <c r="N134" s="100">
        <v>67</v>
      </c>
      <c r="O134" s="100"/>
      <c r="P134" s="100"/>
      <c r="Q134" s="100"/>
      <c r="R134" s="100"/>
      <c r="S134" s="100"/>
      <c r="T134" s="100">
        <f t="shared" si="5"/>
        <v>14.639049117287186</v>
      </c>
    </row>
    <row r="135" spans="1:20" ht="15.75">
      <c r="A135" s="130" t="s">
        <v>171</v>
      </c>
      <c r="B135" s="40" t="s">
        <v>179</v>
      </c>
      <c r="C135" s="34"/>
      <c r="D135" s="159" t="s">
        <v>0</v>
      </c>
      <c r="E135" s="159"/>
      <c r="F135" s="159" t="s">
        <v>18</v>
      </c>
      <c r="G135" s="159"/>
      <c r="H135" s="159" t="s">
        <v>26</v>
      </c>
      <c r="I135" s="159"/>
      <c r="J135" s="159"/>
      <c r="K135" s="159" t="s">
        <v>21</v>
      </c>
      <c r="L135" s="159"/>
      <c r="M135" s="86">
        <f aca="true" t="shared" si="7" ref="M135:N137">M136</f>
        <v>338.2</v>
      </c>
      <c r="N135" s="106">
        <f t="shared" si="7"/>
        <v>166.74</v>
      </c>
      <c r="O135" s="106"/>
      <c r="P135" s="106"/>
      <c r="Q135" s="106"/>
      <c r="R135" s="106"/>
      <c r="S135" s="106"/>
      <c r="T135" s="106">
        <f t="shared" si="5"/>
        <v>49.30218805440568</v>
      </c>
    </row>
    <row r="136" spans="1:20" ht="15.75">
      <c r="A136" s="16"/>
      <c r="B136" s="107" t="s">
        <v>181</v>
      </c>
      <c r="C136" s="30"/>
      <c r="D136" s="154" t="s">
        <v>0</v>
      </c>
      <c r="E136" s="155"/>
      <c r="F136" s="154" t="s">
        <v>13</v>
      </c>
      <c r="G136" s="155"/>
      <c r="H136" s="154" t="s">
        <v>26</v>
      </c>
      <c r="I136" s="183"/>
      <c r="J136" s="155"/>
      <c r="K136" s="154" t="s">
        <v>21</v>
      </c>
      <c r="L136" s="155"/>
      <c r="M136" s="77">
        <f t="shared" si="7"/>
        <v>338.2</v>
      </c>
      <c r="N136" s="105">
        <f t="shared" si="7"/>
        <v>166.74</v>
      </c>
      <c r="O136" s="105"/>
      <c r="P136" s="105"/>
      <c r="Q136" s="105"/>
      <c r="R136" s="105"/>
      <c r="S136" s="105"/>
      <c r="T136" s="105">
        <f t="shared" si="5"/>
        <v>49.30218805440568</v>
      </c>
    </row>
    <row r="137" spans="1:20" ht="25.5">
      <c r="A137" s="16"/>
      <c r="B137" s="37" t="s">
        <v>182</v>
      </c>
      <c r="C137" s="36"/>
      <c r="D137" s="170" t="s">
        <v>0</v>
      </c>
      <c r="E137" s="172"/>
      <c r="F137" s="170" t="s">
        <v>13</v>
      </c>
      <c r="G137" s="172"/>
      <c r="H137" s="146" t="s">
        <v>183</v>
      </c>
      <c r="I137" s="165"/>
      <c r="J137" s="147"/>
      <c r="K137" s="146" t="s">
        <v>185</v>
      </c>
      <c r="L137" s="147"/>
      <c r="M137" s="78">
        <f t="shared" si="7"/>
        <v>338.2</v>
      </c>
      <c r="N137" s="100">
        <f t="shared" si="7"/>
        <v>166.74</v>
      </c>
      <c r="O137" s="100"/>
      <c r="P137" s="100"/>
      <c r="Q137" s="100"/>
      <c r="R137" s="100"/>
      <c r="S137" s="100"/>
      <c r="T137" s="100">
        <f t="shared" si="5"/>
        <v>49.30218805440568</v>
      </c>
    </row>
    <row r="138" spans="1:20" ht="15.75" customHeight="1">
      <c r="A138" s="16"/>
      <c r="B138" s="37" t="s">
        <v>184</v>
      </c>
      <c r="C138" s="36"/>
      <c r="D138" s="170" t="s">
        <v>0</v>
      </c>
      <c r="E138" s="172"/>
      <c r="F138" s="170" t="s">
        <v>13</v>
      </c>
      <c r="G138" s="172"/>
      <c r="H138" s="146" t="s">
        <v>183</v>
      </c>
      <c r="I138" s="165"/>
      <c r="J138" s="147"/>
      <c r="K138" s="146" t="s">
        <v>185</v>
      </c>
      <c r="L138" s="147"/>
      <c r="M138" s="78">
        <v>338.2</v>
      </c>
      <c r="N138" s="100">
        <v>166.74</v>
      </c>
      <c r="O138" s="100"/>
      <c r="P138" s="100"/>
      <c r="Q138" s="100"/>
      <c r="R138" s="100"/>
      <c r="S138" s="100"/>
      <c r="T138" s="100">
        <f t="shared" si="5"/>
        <v>49.30218805440568</v>
      </c>
    </row>
    <row r="139" spans="1:20" ht="15.75">
      <c r="A139" s="48" t="s">
        <v>172</v>
      </c>
      <c r="B139" s="40" t="s">
        <v>189</v>
      </c>
      <c r="C139" s="50"/>
      <c r="D139" s="159" t="s">
        <v>190</v>
      </c>
      <c r="E139" s="159"/>
      <c r="F139" s="159" t="s">
        <v>18</v>
      </c>
      <c r="G139" s="159"/>
      <c r="H139" s="159" t="s">
        <v>26</v>
      </c>
      <c r="I139" s="159"/>
      <c r="J139" s="159"/>
      <c r="K139" s="159" t="s">
        <v>21</v>
      </c>
      <c r="L139" s="159"/>
      <c r="M139" s="81">
        <f>M140</f>
        <v>766.43</v>
      </c>
      <c r="N139" s="106">
        <f>N140</f>
        <v>397.73</v>
      </c>
      <c r="O139" s="106"/>
      <c r="P139" s="106"/>
      <c r="Q139" s="106"/>
      <c r="R139" s="106"/>
      <c r="S139" s="106"/>
      <c r="T139" s="106">
        <f t="shared" si="5"/>
        <v>51.89384549143432</v>
      </c>
    </row>
    <row r="140" spans="1:20" ht="25.5" customHeight="1">
      <c r="A140" s="16"/>
      <c r="B140" s="107" t="s">
        <v>124</v>
      </c>
      <c r="C140" s="30"/>
      <c r="D140" s="154" t="s">
        <v>190</v>
      </c>
      <c r="E140" s="155"/>
      <c r="F140" s="154" t="s">
        <v>14</v>
      </c>
      <c r="G140" s="155"/>
      <c r="H140" s="154" t="s">
        <v>26</v>
      </c>
      <c r="I140" s="183"/>
      <c r="J140" s="155"/>
      <c r="K140" s="154" t="s">
        <v>21</v>
      </c>
      <c r="L140" s="155"/>
      <c r="M140" s="77">
        <f>M141+M143+M144</f>
        <v>766.43</v>
      </c>
      <c r="N140" s="105">
        <f>N141+N143+N144</f>
        <v>397.73</v>
      </c>
      <c r="O140" s="105"/>
      <c r="P140" s="105"/>
      <c r="Q140" s="105"/>
      <c r="R140" s="105"/>
      <c r="S140" s="105"/>
      <c r="T140" s="105">
        <f t="shared" si="5"/>
        <v>51.89384549143432</v>
      </c>
    </row>
    <row r="141" spans="1:20" ht="25.5">
      <c r="A141" s="16"/>
      <c r="B141" s="10" t="s">
        <v>125</v>
      </c>
      <c r="C141" s="7"/>
      <c r="D141" s="152" t="s">
        <v>190</v>
      </c>
      <c r="E141" s="153"/>
      <c r="F141" s="152" t="s">
        <v>14</v>
      </c>
      <c r="G141" s="153"/>
      <c r="H141" s="152" t="s">
        <v>88</v>
      </c>
      <c r="I141" s="182"/>
      <c r="J141" s="153"/>
      <c r="K141" s="152" t="s">
        <v>21</v>
      </c>
      <c r="L141" s="153"/>
      <c r="M141" s="78">
        <f>M142</f>
        <v>51.25</v>
      </c>
      <c r="N141" s="100">
        <f>N142</f>
        <v>20.85</v>
      </c>
      <c r="O141" s="100"/>
      <c r="P141" s="100"/>
      <c r="Q141" s="100"/>
      <c r="R141" s="100"/>
      <c r="S141" s="100"/>
      <c r="T141" s="100">
        <f t="shared" si="5"/>
        <v>40.6829268292683</v>
      </c>
    </row>
    <row r="142" spans="1:20" ht="25.5">
      <c r="A142" s="16"/>
      <c r="B142" s="23" t="s">
        <v>29</v>
      </c>
      <c r="C142" s="24"/>
      <c r="D142" s="146" t="s">
        <v>190</v>
      </c>
      <c r="E142" s="147"/>
      <c r="F142" s="146" t="s">
        <v>14</v>
      </c>
      <c r="G142" s="147"/>
      <c r="H142" s="146" t="s">
        <v>89</v>
      </c>
      <c r="I142" s="165"/>
      <c r="J142" s="147"/>
      <c r="K142" s="146" t="s">
        <v>9</v>
      </c>
      <c r="L142" s="147"/>
      <c r="M142" s="97">
        <v>51.25</v>
      </c>
      <c r="N142" s="100">
        <v>20.85</v>
      </c>
      <c r="O142" s="100"/>
      <c r="P142" s="100"/>
      <c r="Q142" s="100"/>
      <c r="R142" s="100"/>
      <c r="S142" s="100"/>
      <c r="T142" s="100">
        <f t="shared" si="5"/>
        <v>40.6829268292683</v>
      </c>
    </row>
    <row r="143" spans="1:20" ht="15.75">
      <c r="A143" s="16"/>
      <c r="B143" s="23" t="s">
        <v>46</v>
      </c>
      <c r="C143" s="24"/>
      <c r="D143" s="146" t="s">
        <v>190</v>
      </c>
      <c r="E143" s="147"/>
      <c r="F143" s="146" t="s">
        <v>14</v>
      </c>
      <c r="G143" s="147"/>
      <c r="H143" s="146" t="s">
        <v>89</v>
      </c>
      <c r="I143" s="165"/>
      <c r="J143" s="147"/>
      <c r="K143" s="146" t="s">
        <v>11</v>
      </c>
      <c r="L143" s="147"/>
      <c r="M143" s="97">
        <v>526.26</v>
      </c>
      <c r="N143" s="100">
        <v>242.58</v>
      </c>
      <c r="O143" s="100"/>
      <c r="P143" s="100"/>
      <c r="Q143" s="100"/>
      <c r="R143" s="100"/>
      <c r="S143" s="100"/>
      <c r="T143" s="100">
        <f t="shared" si="5"/>
        <v>46.09508607912439</v>
      </c>
    </row>
    <row r="144" spans="1:20" ht="25.5">
      <c r="A144" s="16"/>
      <c r="B144" s="23" t="s">
        <v>180</v>
      </c>
      <c r="C144" s="24"/>
      <c r="D144" s="146" t="s">
        <v>190</v>
      </c>
      <c r="E144" s="147"/>
      <c r="F144" s="146" t="s">
        <v>14</v>
      </c>
      <c r="G144" s="147"/>
      <c r="H144" s="146" t="s">
        <v>206</v>
      </c>
      <c r="I144" s="165"/>
      <c r="J144" s="147"/>
      <c r="K144" s="146" t="s">
        <v>11</v>
      </c>
      <c r="L144" s="147"/>
      <c r="M144" s="97">
        <v>188.92</v>
      </c>
      <c r="N144" s="100">
        <v>134.3</v>
      </c>
      <c r="O144" s="100"/>
      <c r="P144" s="100"/>
      <c r="Q144" s="100"/>
      <c r="R144" s="100"/>
      <c r="S144" s="100"/>
      <c r="T144" s="100">
        <f t="shared" si="5"/>
        <v>71.08829134024985</v>
      </c>
    </row>
    <row r="145" spans="1:20" ht="16.5" thickBot="1">
      <c r="A145" s="129"/>
      <c r="B145" s="124" t="s">
        <v>2</v>
      </c>
      <c r="C145" s="125"/>
      <c r="D145" s="181"/>
      <c r="E145" s="181"/>
      <c r="F145" s="181"/>
      <c r="G145" s="181"/>
      <c r="H145" s="181"/>
      <c r="I145" s="181"/>
      <c r="J145" s="181"/>
      <c r="K145" s="181"/>
      <c r="L145" s="181"/>
      <c r="M145" s="126">
        <f>M12+M48+M53+M65+M85+M113+M121+M135+M139</f>
        <v>46252.47999999999</v>
      </c>
      <c r="N145" s="127">
        <f>N139+N135+N121+N113+N85+N65+N53+N48+N12</f>
        <v>12270.39</v>
      </c>
      <c r="O145" s="128"/>
      <c r="P145" s="128"/>
      <c r="Q145" s="128"/>
      <c r="R145" s="128"/>
      <c r="S145" s="128"/>
      <c r="T145" s="127">
        <f t="shared" si="5"/>
        <v>26.529150436906306</v>
      </c>
    </row>
    <row r="146" spans="3:12" ht="12.75"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ht="12.75">
      <c r="B147" s="64" t="s">
        <v>230</v>
      </c>
    </row>
    <row r="151" ht="12.75">
      <c r="B151" s="52"/>
    </row>
    <row r="153" ht="12.75">
      <c r="B153" s="57"/>
    </row>
  </sheetData>
  <sheetProtection/>
  <mergeCells count="548">
    <mergeCell ref="F118:G118"/>
    <mergeCell ref="H114:J114"/>
    <mergeCell ref="F119:G119"/>
    <mergeCell ref="H119:J119"/>
    <mergeCell ref="D111:E111"/>
    <mergeCell ref="D121:E121"/>
    <mergeCell ref="D120:E120"/>
    <mergeCell ref="D114:E114"/>
    <mergeCell ref="D113:E113"/>
    <mergeCell ref="D116:E116"/>
    <mergeCell ref="D118:E118"/>
    <mergeCell ref="D119:E119"/>
    <mergeCell ref="D115:E115"/>
    <mergeCell ref="H121:J121"/>
    <mergeCell ref="F117:G117"/>
    <mergeCell ref="H115:J115"/>
    <mergeCell ref="F115:G115"/>
    <mergeCell ref="D112:E112"/>
    <mergeCell ref="F116:G116"/>
    <mergeCell ref="H117:J117"/>
    <mergeCell ref="H118:J118"/>
    <mergeCell ref="F113:G113"/>
    <mergeCell ref="H116:J116"/>
    <mergeCell ref="F114:G114"/>
    <mergeCell ref="H128:J128"/>
    <mergeCell ref="F128:G128"/>
    <mergeCell ref="F126:G126"/>
    <mergeCell ref="H126:J126"/>
    <mergeCell ref="H122:J122"/>
    <mergeCell ref="H125:J125"/>
    <mergeCell ref="F127:G127"/>
    <mergeCell ref="H127:J127"/>
    <mergeCell ref="H120:J120"/>
    <mergeCell ref="F120:G120"/>
    <mergeCell ref="D125:E125"/>
    <mergeCell ref="D127:E127"/>
    <mergeCell ref="D124:E124"/>
    <mergeCell ref="D123:E123"/>
    <mergeCell ref="F123:G123"/>
    <mergeCell ref="F124:G124"/>
    <mergeCell ref="H124:J124"/>
    <mergeCell ref="H109:J109"/>
    <mergeCell ref="F105:G105"/>
    <mergeCell ref="D107:E107"/>
    <mergeCell ref="D108:E108"/>
    <mergeCell ref="D109:E109"/>
    <mergeCell ref="H105:J105"/>
    <mergeCell ref="D106:E106"/>
    <mergeCell ref="H123:J123"/>
    <mergeCell ref="H113:J113"/>
    <mergeCell ref="F125:G125"/>
    <mergeCell ref="F121:G121"/>
    <mergeCell ref="D122:E122"/>
    <mergeCell ref="D117:E117"/>
    <mergeCell ref="D126:E126"/>
    <mergeCell ref="F112:G112"/>
    <mergeCell ref="H111:J111"/>
    <mergeCell ref="F122:G122"/>
    <mergeCell ref="D99:E99"/>
    <mergeCell ref="F99:G99"/>
    <mergeCell ref="D98:E98"/>
    <mergeCell ref="D100:E100"/>
    <mergeCell ref="H106:J106"/>
    <mergeCell ref="F104:G104"/>
    <mergeCell ref="D103:E103"/>
    <mergeCell ref="D110:E110"/>
    <mergeCell ref="D102:E102"/>
    <mergeCell ref="F106:G106"/>
    <mergeCell ref="F108:G108"/>
    <mergeCell ref="F107:G107"/>
    <mergeCell ref="H110:J110"/>
    <mergeCell ref="D105:E105"/>
    <mergeCell ref="F97:G97"/>
    <mergeCell ref="D101:E101"/>
    <mergeCell ref="D104:E104"/>
    <mergeCell ref="F86:G86"/>
    <mergeCell ref="K106:L106"/>
    <mergeCell ref="K89:L89"/>
    <mergeCell ref="F102:G102"/>
    <mergeCell ref="H100:J100"/>
    <mergeCell ref="F96:G96"/>
    <mergeCell ref="H98:J98"/>
    <mergeCell ref="F100:G100"/>
    <mergeCell ref="F90:G90"/>
    <mergeCell ref="H99:J99"/>
    <mergeCell ref="F103:G103"/>
    <mergeCell ref="K102:L102"/>
    <mergeCell ref="H102:J102"/>
    <mergeCell ref="K98:L98"/>
    <mergeCell ref="K101:L101"/>
    <mergeCell ref="F91:G91"/>
    <mergeCell ref="D89:E89"/>
    <mergeCell ref="D92:E92"/>
    <mergeCell ref="F87:G87"/>
    <mergeCell ref="D97:E97"/>
    <mergeCell ref="H76:J76"/>
    <mergeCell ref="D64:E64"/>
    <mergeCell ref="F78:G78"/>
    <mergeCell ref="F77:G77"/>
    <mergeCell ref="D79:E79"/>
    <mergeCell ref="D80:E80"/>
    <mergeCell ref="F67:G67"/>
    <mergeCell ref="H67:J67"/>
    <mergeCell ref="D95:E95"/>
    <mergeCell ref="F95:G95"/>
    <mergeCell ref="H91:J91"/>
    <mergeCell ref="D84:E84"/>
    <mergeCell ref="H84:J84"/>
    <mergeCell ref="F84:G84"/>
    <mergeCell ref="D93:E93"/>
    <mergeCell ref="D86:E86"/>
    <mergeCell ref="D78:E78"/>
    <mergeCell ref="D74:E74"/>
    <mergeCell ref="D69:E69"/>
    <mergeCell ref="D67:E67"/>
    <mergeCell ref="D73:E73"/>
    <mergeCell ref="D70:E70"/>
    <mergeCell ref="F81:G81"/>
    <mergeCell ref="F79:G79"/>
    <mergeCell ref="H71:J71"/>
    <mergeCell ref="D71:E71"/>
    <mergeCell ref="F71:G71"/>
    <mergeCell ref="K80:L80"/>
    <mergeCell ref="H73:J73"/>
    <mergeCell ref="H72:J72"/>
    <mergeCell ref="K72:L72"/>
    <mergeCell ref="K79:L79"/>
    <mergeCell ref="H63:J63"/>
    <mergeCell ref="H64:J64"/>
    <mergeCell ref="D63:E63"/>
    <mergeCell ref="F63:G63"/>
    <mergeCell ref="H70:J70"/>
    <mergeCell ref="F69:G69"/>
    <mergeCell ref="F75:G75"/>
    <mergeCell ref="H75:J75"/>
    <mergeCell ref="H74:J74"/>
    <mergeCell ref="H66:J66"/>
    <mergeCell ref="H69:J69"/>
    <mergeCell ref="D65:E65"/>
    <mergeCell ref="D66:E66"/>
    <mergeCell ref="D72:E72"/>
    <mergeCell ref="F72:G72"/>
    <mergeCell ref="F66:G66"/>
    <mergeCell ref="F74:G74"/>
    <mergeCell ref="D56:E56"/>
    <mergeCell ref="D60:E60"/>
    <mergeCell ref="D53:E53"/>
    <mergeCell ref="D59:E59"/>
    <mergeCell ref="D82:E82"/>
    <mergeCell ref="F80:G80"/>
    <mergeCell ref="D75:E75"/>
    <mergeCell ref="D76:E76"/>
    <mergeCell ref="D77:E77"/>
    <mergeCell ref="F76:G76"/>
    <mergeCell ref="F62:G62"/>
    <mergeCell ref="D81:E81"/>
    <mergeCell ref="D68:E68"/>
    <mergeCell ref="F73:G73"/>
    <mergeCell ref="F82:G82"/>
    <mergeCell ref="H50:J50"/>
    <mergeCell ref="H52:J52"/>
    <mergeCell ref="D61:E61"/>
    <mergeCell ref="D58:E58"/>
    <mergeCell ref="F59:G59"/>
    <mergeCell ref="H56:J56"/>
    <mergeCell ref="F57:G57"/>
    <mergeCell ref="F50:G50"/>
    <mergeCell ref="H54:J54"/>
    <mergeCell ref="H53:J53"/>
    <mergeCell ref="F52:G52"/>
    <mergeCell ref="H61:J61"/>
    <mergeCell ref="H58:J58"/>
    <mergeCell ref="K45:L45"/>
    <mergeCell ref="K49:L49"/>
    <mergeCell ref="K46:L46"/>
    <mergeCell ref="K53:L53"/>
    <mergeCell ref="K50:L50"/>
    <mergeCell ref="K51:L51"/>
    <mergeCell ref="K52:L52"/>
    <mergeCell ref="K48:L48"/>
    <mergeCell ref="K47:L47"/>
    <mergeCell ref="K44:L44"/>
    <mergeCell ref="K35:L35"/>
    <mergeCell ref="H39:J39"/>
    <mergeCell ref="K26:L26"/>
    <mergeCell ref="H32:J32"/>
    <mergeCell ref="K25:L25"/>
    <mergeCell ref="H29:J29"/>
    <mergeCell ref="H42:J42"/>
    <mergeCell ref="H27:J27"/>
    <mergeCell ref="K27:L27"/>
    <mergeCell ref="K28:L28"/>
    <mergeCell ref="H28:J28"/>
    <mergeCell ref="K36:L36"/>
    <mergeCell ref="K39:L39"/>
    <mergeCell ref="H26:J26"/>
    <mergeCell ref="H40:J40"/>
    <mergeCell ref="K42:L42"/>
    <mergeCell ref="K43:L43"/>
    <mergeCell ref="K30:L30"/>
    <mergeCell ref="K38:L38"/>
    <mergeCell ref="K31:L31"/>
    <mergeCell ref="K33:L33"/>
    <mergeCell ref="K29:L29"/>
    <mergeCell ref="K37:L37"/>
    <mergeCell ref="E1:S1"/>
    <mergeCell ref="E2:S2"/>
    <mergeCell ref="E3:S3"/>
    <mergeCell ref="E4:S4"/>
    <mergeCell ref="H25:J25"/>
    <mergeCell ref="K24:L24"/>
    <mergeCell ref="H24:J24"/>
    <mergeCell ref="H23:J23"/>
    <mergeCell ref="K16:L16"/>
    <mergeCell ref="D16:E16"/>
    <mergeCell ref="K19:L19"/>
    <mergeCell ref="K13:L13"/>
    <mergeCell ref="F14:G14"/>
    <mergeCell ref="D14:E14"/>
    <mergeCell ref="H18:J18"/>
    <mergeCell ref="H15:J15"/>
    <mergeCell ref="F15:G15"/>
    <mergeCell ref="D18:E18"/>
    <mergeCell ref="D17:E17"/>
    <mergeCell ref="K12:L12"/>
    <mergeCell ref="D13:E13"/>
    <mergeCell ref="F16:G16"/>
    <mergeCell ref="H19:J19"/>
    <mergeCell ref="K17:L17"/>
    <mergeCell ref="D44:E44"/>
    <mergeCell ref="D35:E35"/>
    <mergeCell ref="F35:G35"/>
    <mergeCell ref="D43:E43"/>
    <mergeCell ref="D30:E30"/>
    <mergeCell ref="F26:G26"/>
    <mergeCell ref="D26:E26"/>
    <mergeCell ref="D33:E33"/>
    <mergeCell ref="D32:E32"/>
    <mergeCell ref="D34:E34"/>
    <mergeCell ref="F32:G32"/>
    <mergeCell ref="F43:G43"/>
    <mergeCell ref="F42:G42"/>
    <mergeCell ref="F53:G53"/>
    <mergeCell ref="K58:L58"/>
    <mergeCell ref="H65:J65"/>
    <mergeCell ref="F65:G65"/>
    <mergeCell ref="D37:E37"/>
    <mergeCell ref="F36:G36"/>
    <mergeCell ref="D36:E36"/>
    <mergeCell ref="F37:G37"/>
    <mergeCell ref="F40:G40"/>
    <mergeCell ref="D40:E40"/>
    <mergeCell ref="D51:E51"/>
    <mergeCell ref="D50:E50"/>
    <mergeCell ref="F39:G39"/>
    <mergeCell ref="D49:E49"/>
    <mergeCell ref="D42:E42"/>
    <mergeCell ref="F41:G41"/>
    <mergeCell ref="D41:E41"/>
    <mergeCell ref="F47:G47"/>
    <mergeCell ref="D45:E45"/>
    <mergeCell ref="D38:E38"/>
    <mergeCell ref="D39:E39"/>
    <mergeCell ref="F44:G44"/>
    <mergeCell ref="F28:G28"/>
    <mergeCell ref="D27:E27"/>
    <mergeCell ref="F27:G27"/>
    <mergeCell ref="F29:G29"/>
    <mergeCell ref="D12:E12"/>
    <mergeCell ref="F12:G12"/>
    <mergeCell ref="K15:L15"/>
    <mergeCell ref="K20:L20"/>
    <mergeCell ref="D19:E19"/>
    <mergeCell ref="F19:G19"/>
    <mergeCell ref="H17:J17"/>
    <mergeCell ref="F20:G20"/>
    <mergeCell ref="F18:G18"/>
    <mergeCell ref="K18:L18"/>
    <mergeCell ref="K21:L21"/>
    <mergeCell ref="H21:J21"/>
    <mergeCell ref="D29:E29"/>
    <mergeCell ref="D28:E28"/>
    <mergeCell ref="D21:E21"/>
    <mergeCell ref="D22:E22"/>
    <mergeCell ref="D23:E23"/>
    <mergeCell ref="D24:E24"/>
    <mergeCell ref="H140:J140"/>
    <mergeCell ref="H139:J139"/>
    <mergeCell ref="H141:J141"/>
    <mergeCell ref="H137:J137"/>
    <mergeCell ref="H22:J22"/>
    <mergeCell ref="D46:E46"/>
    <mergeCell ref="D47:E47"/>
    <mergeCell ref="H68:J68"/>
    <mergeCell ref="D48:E48"/>
    <mergeCell ref="H45:J45"/>
    <mergeCell ref="H48:J48"/>
    <mergeCell ref="H46:J46"/>
    <mergeCell ref="H47:J47"/>
    <mergeCell ref="D57:E57"/>
    <mergeCell ref="D55:E55"/>
    <mergeCell ref="D52:E52"/>
    <mergeCell ref="D54:E54"/>
    <mergeCell ref="H51:J51"/>
    <mergeCell ref="F64:G64"/>
    <mergeCell ref="H60:J60"/>
    <mergeCell ref="H57:J57"/>
    <mergeCell ref="H59:J59"/>
    <mergeCell ref="F56:G56"/>
    <mergeCell ref="F68:G68"/>
    <mergeCell ref="H77:J77"/>
    <mergeCell ref="D136:E136"/>
    <mergeCell ref="D134:E134"/>
    <mergeCell ref="F135:G135"/>
    <mergeCell ref="F134:G134"/>
    <mergeCell ref="D91:E91"/>
    <mergeCell ref="F101:G101"/>
    <mergeCell ref="D139:E139"/>
    <mergeCell ref="D138:E138"/>
    <mergeCell ref="D137:E137"/>
    <mergeCell ref="F138:G138"/>
    <mergeCell ref="F137:G137"/>
    <mergeCell ref="H138:J138"/>
    <mergeCell ref="F136:G136"/>
    <mergeCell ref="H136:J136"/>
    <mergeCell ref="F139:G139"/>
    <mergeCell ref="H93:J93"/>
    <mergeCell ref="H85:J85"/>
    <mergeCell ref="H80:J80"/>
    <mergeCell ref="D85:E85"/>
    <mergeCell ref="F88:G88"/>
    <mergeCell ref="F92:G92"/>
    <mergeCell ref="D87:E87"/>
    <mergeCell ref="D96:E96"/>
    <mergeCell ref="D141:E141"/>
    <mergeCell ref="D140:E140"/>
    <mergeCell ref="K133:L133"/>
    <mergeCell ref="F131:G131"/>
    <mergeCell ref="H131:J131"/>
    <mergeCell ref="K131:L131"/>
    <mergeCell ref="H130:J130"/>
    <mergeCell ref="H132:J132"/>
    <mergeCell ref="H133:J133"/>
    <mergeCell ref="K130:L130"/>
    <mergeCell ref="D130:E130"/>
    <mergeCell ref="F130:G130"/>
    <mergeCell ref="D132:E132"/>
    <mergeCell ref="F132:G132"/>
    <mergeCell ref="D133:E133"/>
    <mergeCell ref="D135:E135"/>
    <mergeCell ref="D131:E131"/>
    <mergeCell ref="K137:L137"/>
    <mergeCell ref="K138:L138"/>
    <mergeCell ref="K141:L141"/>
    <mergeCell ref="K139:L139"/>
    <mergeCell ref="K136:L136"/>
    <mergeCell ref="F141:G141"/>
    <mergeCell ref="F140:G140"/>
    <mergeCell ref="K109:L109"/>
    <mergeCell ref="F109:G109"/>
    <mergeCell ref="H104:J104"/>
    <mergeCell ref="K132:L132"/>
    <mergeCell ref="K134:L134"/>
    <mergeCell ref="H135:J135"/>
    <mergeCell ref="H134:J134"/>
    <mergeCell ref="H129:J129"/>
    <mergeCell ref="D128:E128"/>
    <mergeCell ref="F129:G129"/>
    <mergeCell ref="D129:E129"/>
    <mergeCell ref="K129:L129"/>
    <mergeCell ref="F133:G133"/>
    <mergeCell ref="K135:L135"/>
    <mergeCell ref="K120:L120"/>
    <mergeCell ref="K115:L115"/>
    <mergeCell ref="K113:L113"/>
    <mergeCell ref="K123:L123"/>
    <mergeCell ref="K119:L119"/>
    <mergeCell ref="K118:L118"/>
    <mergeCell ref="K117:L117"/>
    <mergeCell ref="K116:L116"/>
    <mergeCell ref="K127:L127"/>
    <mergeCell ref="K128:L128"/>
    <mergeCell ref="K144:L144"/>
    <mergeCell ref="F143:G143"/>
    <mergeCell ref="K143:L143"/>
    <mergeCell ref="H144:J144"/>
    <mergeCell ref="K145:L145"/>
    <mergeCell ref="K142:L142"/>
    <mergeCell ref="F142:G142"/>
    <mergeCell ref="D145:E145"/>
    <mergeCell ref="D144:E144"/>
    <mergeCell ref="F144:G144"/>
    <mergeCell ref="H143:J143"/>
    <mergeCell ref="F145:G145"/>
    <mergeCell ref="H145:J145"/>
    <mergeCell ref="D143:E143"/>
    <mergeCell ref="H142:J142"/>
    <mergeCell ref="D142:E142"/>
    <mergeCell ref="K126:L126"/>
    <mergeCell ref="K125:L125"/>
    <mergeCell ref="K121:L121"/>
    <mergeCell ref="K122:L122"/>
    <mergeCell ref="H11:J11"/>
    <mergeCell ref="A6:M8"/>
    <mergeCell ref="A5:M5"/>
    <mergeCell ref="K11:L11"/>
    <mergeCell ref="D11:E11"/>
    <mergeCell ref="F11:G11"/>
    <mergeCell ref="K23:L23"/>
    <mergeCell ref="K22:L22"/>
    <mergeCell ref="H12:J12"/>
    <mergeCell ref="F13:G13"/>
    <mergeCell ref="H16:J16"/>
    <mergeCell ref="H13:J13"/>
    <mergeCell ref="H14:J14"/>
    <mergeCell ref="K14:L14"/>
    <mergeCell ref="H20:J20"/>
    <mergeCell ref="F17:G17"/>
    <mergeCell ref="D25:E25"/>
    <mergeCell ref="K34:L34"/>
    <mergeCell ref="K32:L32"/>
    <mergeCell ref="F34:G34"/>
    <mergeCell ref="A3:B3"/>
    <mergeCell ref="C3:D3"/>
    <mergeCell ref="D20:E20"/>
    <mergeCell ref="D15:E15"/>
    <mergeCell ref="F25:G25"/>
    <mergeCell ref="F23:G23"/>
    <mergeCell ref="F21:G21"/>
    <mergeCell ref="F22:G22"/>
    <mergeCell ref="F24:G24"/>
    <mergeCell ref="F46:G46"/>
    <mergeCell ref="D83:E83"/>
    <mergeCell ref="H35:J35"/>
    <mergeCell ref="H36:J36"/>
    <mergeCell ref="F85:G85"/>
    <mergeCell ref="H31:J31"/>
    <mergeCell ref="F30:G30"/>
    <mergeCell ref="F61:G61"/>
    <mergeCell ref="F60:G60"/>
    <mergeCell ref="F58:G58"/>
    <mergeCell ref="F54:G54"/>
    <mergeCell ref="F31:G31"/>
    <mergeCell ref="F33:G33"/>
    <mergeCell ref="H34:J34"/>
    <mergeCell ref="H41:J41"/>
    <mergeCell ref="H43:J43"/>
    <mergeCell ref="H30:J30"/>
    <mergeCell ref="H33:J33"/>
    <mergeCell ref="H81:J81"/>
    <mergeCell ref="D62:E62"/>
    <mergeCell ref="F83:G83"/>
    <mergeCell ref="F45:G45"/>
    <mergeCell ref="H37:J37"/>
    <mergeCell ref="H62:J62"/>
    <mergeCell ref="K41:L41"/>
    <mergeCell ref="H38:J38"/>
    <mergeCell ref="D31:E31"/>
    <mergeCell ref="H101:J101"/>
    <mergeCell ref="K108:L108"/>
    <mergeCell ref="K105:L105"/>
    <mergeCell ref="K107:L107"/>
    <mergeCell ref="K104:L104"/>
    <mergeCell ref="H108:J108"/>
    <mergeCell ref="D88:E88"/>
    <mergeCell ref="F89:G89"/>
    <mergeCell ref="D90:E90"/>
    <mergeCell ref="F98:G98"/>
    <mergeCell ref="K93:L93"/>
    <mergeCell ref="K97:L97"/>
    <mergeCell ref="K90:L90"/>
    <mergeCell ref="F93:G93"/>
    <mergeCell ref="D94:E94"/>
    <mergeCell ref="H94:J94"/>
    <mergeCell ref="F94:G94"/>
    <mergeCell ref="K91:L91"/>
    <mergeCell ref="F38:G38"/>
    <mergeCell ref="F51:G51"/>
    <mergeCell ref="H55:J55"/>
    <mergeCell ref="K111:L111"/>
    <mergeCell ref="K112:L112"/>
    <mergeCell ref="F110:G110"/>
    <mergeCell ref="F111:G111"/>
    <mergeCell ref="H44:J44"/>
    <mergeCell ref="K140:L140"/>
    <mergeCell ref="K103:L103"/>
    <mergeCell ref="H112:J112"/>
    <mergeCell ref="K114:L114"/>
    <mergeCell ref="K96:L96"/>
    <mergeCell ref="H107:J107"/>
    <mergeCell ref="H97:J97"/>
    <mergeCell ref="K100:L100"/>
    <mergeCell ref="K124:L124"/>
    <mergeCell ref="H103:J103"/>
    <mergeCell ref="H86:J86"/>
    <mergeCell ref="H87:J87"/>
    <mergeCell ref="K99:L99"/>
    <mergeCell ref="K87:L87"/>
    <mergeCell ref="K92:L92"/>
    <mergeCell ref="H96:J96"/>
    <mergeCell ref="H88:J88"/>
    <mergeCell ref="K54:L54"/>
    <mergeCell ref="K55:L55"/>
    <mergeCell ref="K40:L40"/>
    <mergeCell ref="F48:G48"/>
    <mergeCell ref="F49:G49"/>
    <mergeCell ref="F55:G55"/>
    <mergeCell ref="H49:J49"/>
    <mergeCell ref="K110:L110"/>
    <mergeCell ref="K82:L82"/>
    <mergeCell ref="H83:J83"/>
    <mergeCell ref="K83:L83"/>
    <mergeCell ref="K88:L88"/>
    <mergeCell ref="H89:J89"/>
    <mergeCell ref="H95:J95"/>
    <mergeCell ref="K95:L95"/>
    <mergeCell ref="H90:J90"/>
    <mergeCell ref="H92:J92"/>
    <mergeCell ref="H78:J78"/>
    <mergeCell ref="H79:J79"/>
    <mergeCell ref="F70:G70"/>
    <mergeCell ref="K94:L94"/>
    <mergeCell ref="K81:L81"/>
    <mergeCell ref="H82:J82"/>
    <mergeCell ref="K85:L85"/>
    <mergeCell ref="K84:L84"/>
    <mergeCell ref="K86:L86"/>
    <mergeCell ref="K56:L56"/>
    <mergeCell ref="K62:L62"/>
    <mergeCell ref="K61:L61"/>
    <mergeCell ref="K66:L66"/>
    <mergeCell ref="K77:L77"/>
    <mergeCell ref="K74:L74"/>
    <mergeCell ref="K75:L75"/>
    <mergeCell ref="K73:L73"/>
    <mergeCell ref="K78:L78"/>
    <mergeCell ref="K59:L59"/>
    <mergeCell ref="K57:L57"/>
    <mergeCell ref="K60:L60"/>
    <mergeCell ref="K71:L71"/>
    <mergeCell ref="K69:L69"/>
    <mergeCell ref="K70:L70"/>
    <mergeCell ref="K67:L67"/>
    <mergeCell ref="K65:L65"/>
    <mergeCell ref="K63:L63"/>
    <mergeCell ref="K68:L68"/>
    <mergeCell ref="K64:L64"/>
    <mergeCell ref="K76:L76"/>
  </mergeCells>
  <printOptions/>
  <pageMargins left="0.1968503937007874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tabSelected="1" zoomScalePageLayoutView="0" workbookViewId="0" topLeftCell="A1">
      <selection activeCell="V12" sqref="V12"/>
    </sheetView>
  </sheetViews>
  <sheetFormatPr defaultColWidth="9.00390625" defaultRowHeight="12.75"/>
  <cols>
    <col min="1" max="1" width="4.00390625" style="5" customWidth="1"/>
    <col min="2" max="2" width="43.25390625" style="53" customWidth="1"/>
    <col min="3" max="3" width="0.12890625" style="54" hidden="1" customWidth="1"/>
    <col min="4" max="4" width="2.75390625" style="54" customWidth="1"/>
    <col min="5" max="5" width="1.25" style="54" customWidth="1"/>
    <col min="6" max="6" width="2.875" style="54" customWidth="1"/>
    <col min="7" max="7" width="1.625" style="54" customWidth="1"/>
    <col min="8" max="8" width="4.75390625" style="54" customWidth="1"/>
    <col min="9" max="9" width="3.125" style="54" customWidth="1"/>
    <col min="10" max="10" width="2.00390625" style="54" customWidth="1"/>
    <col min="11" max="11" width="3.375" style="54" customWidth="1"/>
    <col min="12" max="12" width="1.12109375" style="54" customWidth="1"/>
    <col min="13" max="13" width="11.125" style="14" customWidth="1"/>
    <col min="14" max="14" width="10.25390625" style="5" customWidth="1"/>
    <col min="15" max="16" width="0.12890625" style="5" hidden="1" customWidth="1"/>
    <col min="17" max="17" width="1.37890625" style="5" hidden="1" customWidth="1"/>
    <col min="18" max="19" width="9.125" style="5" hidden="1" customWidth="1"/>
    <col min="20" max="20" width="9.00390625" style="5" customWidth="1"/>
    <col min="21" max="16384" width="9.125" style="5" customWidth="1"/>
  </cols>
  <sheetData>
    <row r="1" spans="1:19" ht="15.75">
      <c r="A1" s="1"/>
      <c r="B1" s="18"/>
      <c r="C1" s="19"/>
      <c r="D1" s="19"/>
      <c r="E1" s="142" t="s">
        <v>215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15.75">
      <c r="A2" s="1"/>
      <c r="B2" s="18"/>
      <c r="C2" s="19"/>
      <c r="D2" s="19"/>
      <c r="E2" s="143" t="s">
        <v>90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2.75">
      <c r="A3" s="173"/>
      <c r="B3" s="173"/>
      <c r="C3" s="174"/>
      <c r="D3" s="174"/>
      <c r="E3" s="144" t="s">
        <v>91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">
      <c r="A4" s="2"/>
      <c r="B4" s="4"/>
      <c r="C4" s="3"/>
      <c r="D4" s="3"/>
      <c r="E4" s="143" t="s">
        <v>236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1:19" ht="12.7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27"/>
      <c r="O5" s="27"/>
      <c r="P5" s="27"/>
      <c r="Q5" s="27"/>
      <c r="R5" s="27"/>
      <c r="S5" s="27"/>
    </row>
    <row r="6" spans="1:19" ht="15" customHeight="1">
      <c r="A6" s="176" t="s">
        <v>235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27"/>
      <c r="O6" s="27"/>
      <c r="P6" s="27"/>
      <c r="Q6" s="27"/>
      <c r="R6" s="27"/>
      <c r="S6" s="27"/>
    </row>
    <row r="7" spans="1:13" ht="15.7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3" ht="24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1:12" ht="13.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24" ht="51.75" customHeight="1" thickBot="1">
      <c r="A11" s="15" t="s">
        <v>5</v>
      </c>
      <c r="B11" s="20" t="s">
        <v>6</v>
      </c>
      <c r="C11" s="21"/>
      <c r="D11" s="175" t="s">
        <v>23</v>
      </c>
      <c r="E11" s="175"/>
      <c r="F11" s="175" t="s">
        <v>24</v>
      </c>
      <c r="G11" s="175"/>
      <c r="H11" s="175" t="s">
        <v>3</v>
      </c>
      <c r="I11" s="175"/>
      <c r="J11" s="175"/>
      <c r="K11" s="175" t="s">
        <v>4</v>
      </c>
      <c r="L11" s="175"/>
      <c r="M11" s="89" t="s">
        <v>219</v>
      </c>
      <c r="N11" s="87" t="s">
        <v>226</v>
      </c>
      <c r="O11" s="55"/>
      <c r="P11" s="55"/>
      <c r="Q11" s="55"/>
      <c r="R11" s="55"/>
      <c r="S11" s="55"/>
      <c r="T11" s="88" t="s">
        <v>225</v>
      </c>
      <c r="X11" s="54"/>
    </row>
    <row r="12" spans="1:20" ht="32.25" customHeight="1" thickBot="1">
      <c r="A12" s="49" t="s">
        <v>130</v>
      </c>
      <c r="B12" s="121" t="s">
        <v>131</v>
      </c>
      <c r="C12" s="122"/>
      <c r="D12" s="194" t="s">
        <v>13</v>
      </c>
      <c r="E12" s="194"/>
      <c r="F12" s="194" t="s">
        <v>18</v>
      </c>
      <c r="G12" s="194"/>
      <c r="H12" s="194" t="s">
        <v>26</v>
      </c>
      <c r="I12" s="194"/>
      <c r="J12" s="194"/>
      <c r="K12" s="194" t="s">
        <v>21</v>
      </c>
      <c r="L12" s="194"/>
      <c r="M12" s="123">
        <f>M13+M49+M54+M66+M85+M113+M121+M126+M129</f>
        <v>40830.27</v>
      </c>
      <c r="N12" s="139">
        <f>N13+N49+N54+N66+N85+N113+N121+N126+N129</f>
        <v>10066.49</v>
      </c>
      <c r="O12" s="139"/>
      <c r="P12" s="139"/>
      <c r="Q12" s="139"/>
      <c r="R12" s="139"/>
      <c r="S12" s="139"/>
      <c r="T12" s="140">
        <f>N12/M12*100</f>
        <v>24.654478160443222</v>
      </c>
    </row>
    <row r="13" spans="1:20" ht="21" customHeight="1">
      <c r="A13" s="49"/>
      <c r="B13" s="41" t="s">
        <v>25</v>
      </c>
      <c r="C13" s="33"/>
      <c r="D13" s="180" t="s">
        <v>13</v>
      </c>
      <c r="E13" s="180"/>
      <c r="F13" s="180" t="s">
        <v>18</v>
      </c>
      <c r="G13" s="180"/>
      <c r="H13" s="180" t="s">
        <v>26</v>
      </c>
      <c r="I13" s="180"/>
      <c r="J13" s="180"/>
      <c r="K13" s="180" t="s">
        <v>21</v>
      </c>
      <c r="L13" s="180"/>
      <c r="M13" s="90">
        <f>M14+M19+M33+M37+M41</f>
        <v>10540.66</v>
      </c>
      <c r="N13" s="106">
        <f>N14+N19+N33+N37+N41</f>
        <v>4486.410000000001</v>
      </c>
      <c r="O13" s="106"/>
      <c r="P13" s="106"/>
      <c r="Q13" s="106"/>
      <c r="R13" s="106"/>
      <c r="S13" s="106"/>
      <c r="T13" s="106">
        <f>N13/M13*100</f>
        <v>42.56289454360543</v>
      </c>
    </row>
    <row r="14" spans="1:20" ht="51">
      <c r="A14" s="17"/>
      <c r="B14" s="13" t="s">
        <v>129</v>
      </c>
      <c r="C14" s="29"/>
      <c r="D14" s="195" t="s">
        <v>13</v>
      </c>
      <c r="E14" s="195"/>
      <c r="F14" s="195" t="s">
        <v>15</v>
      </c>
      <c r="G14" s="195"/>
      <c r="H14" s="195" t="s">
        <v>28</v>
      </c>
      <c r="I14" s="195"/>
      <c r="J14" s="195"/>
      <c r="K14" s="195" t="s">
        <v>27</v>
      </c>
      <c r="L14" s="195"/>
      <c r="M14" s="68">
        <f>M17</f>
        <v>471.25</v>
      </c>
      <c r="N14" s="105">
        <f>N17</f>
        <v>182.28</v>
      </c>
      <c r="O14" s="105"/>
      <c r="P14" s="105"/>
      <c r="Q14" s="105"/>
      <c r="R14" s="105"/>
      <c r="S14" s="105"/>
      <c r="T14" s="105">
        <f>N14/M14*100</f>
        <v>38.68010610079576</v>
      </c>
    </row>
    <row r="15" spans="1:20" ht="17.25" customHeight="1">
      <c r="A15" s="16"/>
      <c r="B15" s="8" t="s">
        <v>30</v>
      </c>
      <c r="C15" s="7"/>
      <c r="D15" s="148" t="s">
        <v>13</v>
      </c>
      <c r="E15" s="148"/>
      <c r="F15" s="148" t="s">
        <v>15</v>
      </c>
      <c r="G15" s="148"/>
      <c r="H15" s="148" t="s">
        <v>31</v>
      </c>
      <c r="I15" s="148"/>
      <c r="J15" s="148"/>
      <c r="K15" s="148" t="s">
        <v>27</v>
      </c>
      <c r="L15" s="148"/>
      <c r="M15" s="91">
        <f>M16</f>
        <v>0</v>
      </c>
      <c r="N15" s="100">
        <v>0</v>
      </c>
      <c r="O15" s="100"/>
      <c r="P15" s="100"/>
      <c r="Q15" s="100"/>
      <c r="R15" s="100"/>
      <c r="S15" s="100"/>
      <c r="T15" s="100">
        <v>0</v>
      </c>
    </row>
    <row r="16" spans="1:20" ht="24" customHeight="1">
      <c r="A16" s="16"/>
      <c r="B16" s="8" t="s">
        <v>29</v>
      </c>
      <c r="C16" s="22"/>
      <c r="D16" s="148" t="s">
        <v>13</v>
      </c>
      <c r="E16" s="148"/>
      <c r="F16" s="148" t="s">
        <v>15</v>
      </c>
      <c r="G16" s="148"/>
      <c r="H16" s="148" t="s">
        <v>31</v>
      </c>
      <c r="I16" s="148"/>
      <c r="J16" s="148"/>
      <c r="K16" s="148">
        <v>500</v>
      </c>
      <c r="L16" s="148"/>
      <c r="M16" s="91">
        <v>0</v>
      </c>
      <c r="N16" s="100">
        <v>0</v>
      </c>
      <c r="O16" s="100"/>
      <c r="P16" s="100"/>
      <c r="Q16" s="100"/>
      <c r="R16" s="100"/>
      <c r="S16" s="100"/>
      <c r="T16" s="100">
        <v>0</v>
      </c>
    </row>
    <row r="17" spans="1:20" ht="24" customHeight="1">
      <c r="A17" s="16"/>
      <c r="B17" s="8" t="s">
        <v>32</v>
      </c>
      <c r="C17" s="22"/>
      <c r="D17" s="148" t="s">
        <v>13</v>
      </c>
      <c r="E17" s="148"/>
      <c r="F17" s="148" t="s">
        <v>15</v>
      </c>
      <c r="G17" s="148"/>
      <c r="H17" s="148" t="s">
        <v>33</v>
      </c>
      <c r="I17" s="148"/>
      <c r="J17" s="148"/>
      <c r="K17" s="148" t="s">
        <v>21</v>
      </c>
      <c r="L17" s="148"/>
      <c r="M17" s="91">
        <v>471.25</v>
      </c>
      <c r="N17" s="100">
        <f>N18</f>
        <v>182.28</v>
      </c>
      <c r="O17" s="100"/>
      <c r="P17" s="100"/>
      <c r="Q17" s="100"/>
      <c r="R17" s="100"/>
      <c r="S17" s="100"/>
      <c r="T17" s="100">
        <f aca="true" t="shared" si="0" ref="T17:T76">N17/M17*100</f>
        <v>38.68010610079576</v>
      </c>
    </row>
    <row r="18" spans="1:20" ht="25.5">
      <c r="A18" s="17"/>
      <c r="B18" s="8" t="s">
        <v>29</v>
      </c>
      <c r="C18" s="22"/>
      <c r="D18" s="148" t="s">
        <v>13</v>
      </c>
      <c r="E18" s="148"/>
      <c r="F18" s="148" t="s">
        <v>15</v>
      </c>
      <c r="G18" s="148"/>
      <c r="H18" s="148" t="s">
        <v>33</v>
      </c>
      <c r="I18" s="148"/>
      <c r="J18" s="148"/>
      <c r="K18" s="148">
        <v>500</v>
      </c>
      <c r="L18" s="148"/>
      <c r="M18" s="91">
        <v>471.25</v>
      </c>
      <c r="N18" s="100">
        <v>182.28</v>
      </c>
      <c r="O18" s="100"/>
      <c r="P18" s="100"/>
      <c r="Q18" s="100"/>
      <c r="R18" s="100"/>
      <c r="S18" s="100"/>
      <c r="T18" s="100">
        <f t="shared" si="0"/>
        <v>38.68010610079576</v>
      </c>
    </row>
    <row r="19" spans="1:20" ht="51">
      <c r="A19" s="17"/>
      <c r="B19" s="31" t="s">
        <v>34</v>
      </c>
      <c r="C19" s="32"/>
      <c r="D19" s="149" t="s">
        <v>13</v>
      </c>
      <c r="E19" s="149"/>
      <c r="F19" s="149" t="s">
        <v>16</v>
      </c>
      <c r="G19" s="149"/>
      <c r="H19" s="149" t="s">
        <v>35</v>
      </c>
      <c r="I19" s="149"/>
      <c r="J19" s="149"/>
      <c r="K19" s="149" t="s">
        <v>27</v>
      </c>
      <c r="L19" s="149"/>
      <c r="M19" s="68">
        <f>M20+M26</f>
        <v>8861.8</v>
      </c>
      <c r="N19" s="105">
        <f>N20+N26</f>
        <v>3946.1600000000003</v>
      </c>
      <c r="O19" s="105"/>
      <c r="P19" s="105"/>
      <c r="Q19" s="105"/>
      <c r="R19" s="105"/>
      <c r="S19" s="105"/>
      <c r="T19" s="105">
        <f t="shared" si="0"/>
        <v>44.530005190819026</v>
      </c>
    </row>
    <row r="20" spans="1:20" ht="34.5" customHeight="1">
      <c r="A20" s="17"/>
      <c r="B20" s="42" t="s">
        <v>148</v>
      </c>
      <c r="C20" s="43"/>
      <c r="D20" s="158" t="s">
        <v>13</v>
      </c>
      <c r="E20" s="158"/>
      <c r="F20" s="158" t="s">
        <v>16</v>
      </c>
      <c r="G20" s="158"/>
      <c r="H20" s="158" t="s">
        <v>28</v>
      </c>
      <c r="I20" s="158"/>
      <c r="J20" s="158"/>
      <c r="K20" s="158" t="s">
        <v>21</v>
      </c>
      <c r="L20" s="158"/>
      <c r="M20" s="70">
        <f>M21+M24</f>
        <v>8545.8</v>
      </c>
      <c r="N20" s="104">
        <f>N21+N24</f>
        <v>3788.28</v>
      </c>
      <c r="O20" s="104"/>
      <c r="P20" s="104"/>
      <c r="Q20" s="104"/>
      <c r="R20" s="104"/>
      <c r="S20" s="104"/>
      <c r="T20" s="104">
        <f t="shared" si="0"/>
        <v>44.32914414098154</v>
      </c>
    </row>
    <row r="21" spans="1:20" ht="15.75">
      <c r="A21" s="17"/>
      <c r="B21" s="23" t="s">
        <v>30</v>
      </c>
      <c r="C21" s="24"/>
      <c r="D21" s="160" t="s">
        <v>13</v>
      </c>
      <c r="E21" s="160"/>
      <c r="F21" s="160" t="s">
        <v>16</v>
      </c>
      <c r="G21" s="160"/>
      <c r="H21" s="160" t="s">
        <v>31</v>
      </c>
      <c r="I21" s="160"/>
      <c r="J21" s="160"/>
      <c r="K21" s="160" t="s">
        <v>21</v>
      </c>
      <c r="L21" s="160"/>
      <c r="M21" s="71">
        <f>M22+M23</f>
        <v>7655.8</v>
      </c>
      <c r="N21" s="102">
        <f>N22+N23</f>
        <v>3353.15</v>
      </c>
      <c r="O21" s="102"/>
      <c r="P21" s="102"/>
      <c r="Q21" s="102"/>
      <c r="R21" s="102"/>
      <c r="S21" s="102"/>
      <c r="T21" s="102">
        <f t="shared" si="0"/>
        <v>43.79881919590376</v>
      </c>
    </row>
    <row r="22" spans="1:20" ht="26.25" customHeight="1">
      <c r="A22" s="17"/>
      <c r="B22" s="23" t="s">
        <v>29</v>
      </c>
      <c r="C22" s="26"/>
      <c r="D22" s="168" t="s">
        <v>13</v>
      </c>
      <c r="E22" s="168"/>
      <c r="F22" s="168" t="s">
        <v>16</v>
      </c>
      <c r="G22" s="168"/>
      <c r="H22" s="160" t="s">
        <v>205</v>
      </c>
      <c r="I22" s="160"/>
      <c r="J22" s="160"/>
      <c r="K22" s="160">
        <v>500</v>
      </c>
      <c r="L22" s="160"/>
      <c r="M22" s="69">
        <v>6785.8</v>
      </c>
      <c r="N22" s="100">
        <v>2933.9</v>
      </c>
      <c r="O22" s="100"/>
      <c r="P22" s="100"/>
      <c r="Q22" s="100"/>
      <c r="R22" s="100"/>
      <c r="S22" s="100"/>
      <c r="T22" s="100">
        <f t="shared" si="0"/>
        <v>43.235874915264226</v>
      </c>
    </row>
    <row r="23" spans="1:20" ht="25.5">
      <c r="A23" s="17"/>
      <c r="B23" s="23" t="s">
        <v>29</v>
      </c>
      <c r="C23" s="26"/>
      <c r="D23" s="168" t="s">
        <v>13</v>
      </c>
      <c r="E23" s="168"/>
      <c r="F23" s="168" t="s">
        <v>16</v>
      </c>
      <c r="G23" s="168"/>
      <c r="H23" s="160" t="s">
        <v>204</v>
      </c>
      <c r="I23" s="160"/>
      <c r="J23" s="160"/>
      <c r="K23" s="160">
        <v>500</v>
      </c>
      <c r="L23" s="160"/>
      <c r="M23" s="71">
        <v>870</v>
      </c>
      <c r="N23" s="100">
        <v>419.25</v>
      </c>
      <c r="O23" s="100"/>
      <c r="P23" s="100"/>
      <c r="Q23" s="100"/>
      <c r="R23" s="100"/>
      <c r="S23" s="100"/>
      <c r="T23" s="100">
        <f t="shared" si="0"/>
        <v>48.189655172413794</v>
      </c>
    </row>
    <row r="24" spans="1:20" ht="30.75" customHeight="1">
      <c r="A24" s="17"/>
      <c r="B24" s="23" t="s">
        <v>36</v>
      </c>
      <c r="C24" s="26"/>
      <c r="D24" s="160" t="s">
        <v>13</v>
      </c>
      <c r="E24" s="160"/>
      <c r="F24" s="160" t="s">
        <v>16</v>
      </c>
      <c r="G24" s="160"/>
      <c r="H24" s="160" t="s">
        <v>37</v>
      </c>
      <c r="I24" s="160"/>
      <c r="J24" s="160"/>
      <c r="K24" s="160" t="s">
        <v>21</v>
      </c>
      <c r="L24" s="160"/>
      <c r="M24" s="71">
        <f>M25</f>
        <v>890</v>
      </c>
      <c r="N24" s="102">
        <f>N25</f>
        <v>435.13</v>
      </c>
      <c r="O24" s="102"/>
      <c r="P24" s="102"/>
      <c r="Q24" s="102"/>
      <c r="R24" s="102"/>
      <c r="S24" s="102"/>
      <c r="T24" s="102">
        <f t="shared" si="0"/>
        <v>48.891011235955055</v>
      </c>
    </row>
    <row r="25" spans="1:20" ht="25.5">
      <c r="A25" s="17"/>
      <c r="B25" s="23" t="s">
        <v>29</v>
      </c>
      <c r="C25" s="26"/>
      <c r="D25" s="160" t="s">
        <v>13</v>
      </c>
      <c r="E25" s="160"/>
      <c r="F25" s="160" t="s">
        <v>16</v>
      </c>
      <c r="G25" s="160"/>
      <c r="H25" s="160" t="s">
        <v>37</v>
      </c>
      <c r="I25" s="160"/>
      <c r="J25" s="160"/>
      <c r="K25" s="160">
        <v>500</v>
      </c>
      <c r="L25" s="160"/>
      <c r="M25" s="71">
        <v>890</v>
      </c>
      <c r="N25" s="100">
        <v>435.13</v>
      </c>
      <c r="O25" s="100"/>
      <c r="P25" s="100"/>
      <c r="Q25" s="100"/>
      <c r="R25" s="100"/>
      <c r="S25" s="100"/>
      <c r="T25" s="100">
        <f t="shared" si="0"/>
        <v>48.891011235955055</v>
      </c>
    </row>
    <row r="26" spans="1:20" ht="89.25">
      <c r="A26" s="17"/>
      <c r="B26" s="108" t="s">
        <v>213</v>
      </c>
      <c r="C26" s="43"/>
      <c r="D26" s="158" t="s">
        <v>13</v>
      </c>
      <c r="E26" s="158"/>
      <c r="F26" s="158" t="s">
        <v>16</v>
      </c>
      <c r="G26" s="158"/>
      <c r="H26" s="158" t="s">
        <v>12</v>
      </c>
      <c r="I26" s="158"/>
      <c r="J26" s="158"/>
      <c r="K26" s="158" t="s">
        <v>1</v>
      </c>
      <c r="L26" s="158"/>
      <c r="M26" s="70">
        <f>M27+M28+M29+M30+M31+M32</f>
        <v>316</v>
      </c>
      <c r="N26" s="104">
        <f>N27+N28+N29+N30+N31+N32</f>
        <v>157.88</v>
      </c>
      <c r="O26" s="104"/>
      <c r="P26" s="104"/>
      <c r="Q26" s="104"/>
      <c r="R26" s="104"/>
      <c r="S26" s="104"/>
      <c r="T26" s="104">
        <f t="shared" si="0"/>
        <v>49.962025316455694</v>
      </c>
    </row>
    <row r="27" spans="1:20" ht="25.5">
      <c r="A27" s="16"/>
      <c r="B27" s="23" t="s">
        <v>193</v>
      </c>
      <c r="C27" s="26"/>
      <c r="D27" s="160" t="s">
        <v>13</v>
      </c>
      <c r="E27" s="160"/>
      <c r="F27" s="160" t="s">
        <v>16</v>
      </c>
      <c r="G27" s="160"/>
      <c r="H27" s="160" t="s">
        <v>191</v>
      </c>
      <c r="I27" s="160"/>
      <c r="J27" s="160"/>
      <c r="K27" s="160" t="s">
        <v>1</v>
      </c>
      <c r="L27" s="160"/>
      <c r="M27" s="71">
        <v>58.1</v>
      </c>
      <c r="N27" s="100">
        <v>29.04</v>
      </c>
      <c r="O27" s="100"/>
      <c r="P27" s="100"/>
      <c r="Q27" s="100"/>
      <c r="R27" s="100"/>
      <c r="S27" s="100"/>
      <c r="T27" s="100">
        <f t="shared" si="0"/>
        <v>49.982788296041306</v>
      </c>
    </row>
    <row r="28" spans="1:20" ht="37.5" customHeight="1">
      <c r="A28" s="16"/>
      <c r="B28" s="23" t="s">
        <v>194</v>
      </c>
      <c r="C28" s="26"/>
      <c r="D28" s="160" t="s">
        <v>13</v>
      </c>
      <c r="E28" s="160"/>
      <c r="F28" s="160" t="s">
        <v>16</v>
      </c>
      <c r="G28" s="160"/>
      <c r="H28" s="160" t="s">
        <v>195</v>
      </c>
      <c r="I28" s="160"/>
      <c r="J28" s="160"/>
      <c r="K28" s="160" t="s">
        <v>1</v>
      </c>
      <c r="L28" s="160"/>
      <c r="M28" s="71">
        <v>30.3</v>
      </c>
      <c r="N28" s="100">
        <v>15.14</v>
      </c>
      <c r="O28" s="100"/>
      <c r="P28" s="100"/>
      <c r="Q28" s="100"/>
      <c r="R28" s="100"/>
      <c r="S28" s="100"/>
      <c r="T28" s="100">
        <f t="shared" si="0"/>
        <v>49.96699669966997</v>
      </c>
    </row>
    <row r="29" spans="1:20" ht="24.75" customHeight="1">
      <c r="A29" s="16"/>
      <c r="B29" s="23" t="s">
        <v>196</v>
      </c>
      <c r="C29" s="26"/>
      <c r="D29" s="160" t="s">
        <v>13</v>
      </c>
      <c r="E29" s="160"/>
      <c r="F29" s="160" t="s">
        <v>16</v>
      </c>
      <c r="G29" s="160"/>
      <c r="H29" s="160" t="s">
        <v>197</v>
      </c>
      <c r="I29" s="160"/>
      <c r="J29" s="160"/>
      <c r="K29" s="160" t="s">
        <v>1</v>
      </c>
      <c r="L29" s="160"/>
      <c r="M29" s="71">
        <v>24</v>
      </c>
      <c r="N29" s="100">
        <v>12</v>
      </c>
      <c r="O29" s="100"/>
      <c r="P29" s="100"/>
      <c r="Q29" s="100"/>
      <c r="R29" s="100"/>
      <c r="S29" s="100"/>
      <c r="T29" s="100">
        <f t="shared" si="0"/>
        <v>50</v>
      </c>
    </row>
    <row r="30" spans="1:20" ht="25.5" customHeight="1">
      <c r="A30" s="16"/>
      <c r="B30" s="23" t="s">
        <v>198</v>
      </c>
      <c r="C30" s="26"/>
      <c r="D30" s="160" t="s">
        <v>13</v>
      </c>
      <c r="E30" s="160"/>
      <c r="F30" s="160" t="s">
        <v>16</v>
      </c>
      <c r="G30" s="160"/>
      <c r="H30" s="160" t="s">
        <v>199</v>
      </c>
      <c r="I30" s="160"/>
      <c r="J30" s="160"/>
      <c r="K30" s="160" t="s">
        <v>1</v>
      </c>
      <c r="L30" s="160"/>
      <c r="M30" s="71">
        <v>64.6</v>
      </c>
      <c r="N30" s="100">
        <v>32.2</v>
      </c>
      <c r="O30" s="100"/>
      <c r="P30" s="100"/>
      <c r="Q30" s="100"/>
      <c r="R30" s="100"/>
      <c r="S30" s="100"/>
      <c r="T30" s="100">
        <f t="shared" si="0"/>
        <v>49.8452012383901</v>
      </c>
    </row>
    <row r="31" spans="1:20" ht="26.25" customHeight="1">
      <c r="A31" s="16"/>
      <c r="B31" s="23" t="s">
        <v>200</v>
      </c>
      <c r="C31" s="26"/>
      <c r="D31" s="160" t="s">
        <v>13</v>
      </c>
      <c r="E31" s="160"/>
      <c r="F31" s="160" t="s">
        <v>16</v>
      </c>
      <c r="G31" s="160"/>
      <c r="H31" s="160" t="s">
        <v>201</v>
      </c>
      <c r="I31" s="160"/>
      <c r="J31" s="160"/>
      <c r="K31" s="160" t="s">
        <v>1</v>
      </c>
      <c r="L31" s="160"/>
      <c r="M31" s="71">
        <v>91</v>
      </c>
      <c r="N31" s="100">
        <v>45.5</v>
      </c>
      <c r="O31" s="100"/>
      <c r="P31" s="100"/>
      <c r="Q31" s="100"/>
      <c r="R31" s="100"/>
      <c r="S31" s="100"/>
      <c r="T31" s="100">
        <f t="shared" si="0"/>
        <v>50</v>
      </c>
    </row>
    <row r="32" spans="1:20" ht="19.5" customHeight="1">
      <c r="A32" s="16"/>
      <c r="B32" s="23" t="s">
        <v>203</v>
      </c>
      <c r="C32" s="26"/>
      <c r="D32" s="160" t="s">
        <v>13</v>
      </c>
      <c r="E32" s="160"/>
      <c r="F32" s="160" t="s">
        <v>16</v>
      </c>
      <c r="G32" s="160"/>
      <c r="H32" s="160" t="s">
        <v>202</v>
      </c>
      <c r="I32" s="160"/>
      <c r="J32" s="160"/>
      <c r="K32" s="160" t="s">
        <v>1</v>
      </c>
      <c r="L32" s="160"/>
      <c r="M32" s="71">
        <v>48</v>
      </c>
      <c r="N32" s="101">
        <v>24</v>
      </c>
      <c r="O32" s="100"/>
      <c r="P32" s="100"/>
      <c r="Q32" s="100"/>
      <c r="R32" s="100"/>
      <c r="S32" s="100"/>
      <c r="T32" s="100">
        <f t="shared" si="0"/>
        <v>50</v>
      </c>
    </row>
    <row r="33" spans="1:20" ht="22.5" customHeight="1">
      <c r="A33" s="16"/>
      <c r="B33" s="31" t="s">
        <v>133</v>
      </c>
      <c r="C33" s="32"/>
      <c r="D33" s="149" t="s">
        <v>13</v>
      </c>
      <c r="E33" s="149"/>
      <c r="F33" s="149" t="s">
        <v>19</v>
      </c>
      <c r="G33" s="149"/>
      <c r="H33" s="149" t="s">
        <v>26</v>
      </c>
      <c r="I33" s="149"/>
      <c r="J33" s="149"/>
      <c r="K33" s="149" t="s">
        <v>21</v>
      </c>
      <c r="L33" s="149"/>
      <c r="M33" s="72">
        <f>M34</f>
        <v>0</v>
      </c>
      <c r="N33" s="105">
        <v>0</v>
      </c>
      <c r="O33" s="105"/>
      <c r="P33" s="105"/>
      <c r="Q33" s="105"/>
      <c r="R33" s="105"/>
      <c r="S33" s="105"/>
      <c r="T33" s="105">
        <v>0</v>
      </c>
    </row>
    <row r="34" spans="1:20" ht="24" customHeight="1">
      <c r="A34" s="16"/>
      <c r="B34" s="8" t="s">
        <v>147</v>
      </c>
      <c r="C34" s="7"/>
      <c r="D34" s="148" t="s">
        <v>13</v>
      </c>
      <c r="E34" s="148"/>
      <c r="F34" s="148" t="s">
        <v>19</v>
      </c>
      <c r="G34" s="148"/>
      <c r="H34" s="148" t="s">
        <v>143</v>
      </c>
      <c r="I34" s="148"/>
      <c r="J34" s="148"/>
      <c r="K34" s="148" t="s">
        <v>21</v>
      </c>
      <c r="L34" s="148"/>
      <c r="M34" s="91">
        <f>M35</f>
        <v>0</v>
      </c>
      <c r="N34" s="100">
        <v>0</v>
      </c>
      <c r="O34" s="100"/>
      <c r="P34" s="100"/>
      <c r="Q34" s="100"/>
      <c r="R34" s="100"/>
      <c r="S34" s="100"/>
      <c r="T34" s="100">
        <v>0</v>
      </c>
    </row>
    <row r="35" spans="1:20" ht="27.75" customHeight="1">
      <c r="A35" s="16"/>
      <c r="B35" s="8" t="s">
        <v>165</v>
      </c>
      <c r="C35" s="6"/>
      <c r="D35" s="148" t="s">
        <v>13</v>
      </c>
      <c r="E35" s="148"/>
      <c r="F35" s="148" t="s">
        <v>19</v>
      </c>
      <c r="G35" s="148"/>
      <c r="H35" s="148" t="s">
        <v>132</v>
      </c>
      <c r="I35" s="148"/>
      <c r="J35" s="148"/>
      <c r="K35" s="148" t="s">
        <v>21</v>
      </c>
      <c r="L35" s="148"/>
      <c r="M35" s="91">
        <f>M36</f>
        <v>0</v>
      </c>
      <c r="N35" s="100">
        <v>0</v>
      </c>
      <c r="O35" s="100"/>
      <c r="P35" s="100"/>
      <c r="Q35" s="100"/>
      <c r="R35" s="100"/>
      <c r="S35" s="100"/>
      <c r="T35" s="100">
        <v>0</v>
      </c>
    </row>
    <row r="36" spans="1:20" ht="25.5">
      <c r="A36" s="16"/>
      <c r="B36" s="8" t="s">
        <v>29</v>
      </c>
      <c r="C36" s="7"/>
      <c r="D36" s="148" t="s">
        <v>13</v>
      </c>
      <c r="E36" s="148"/>
      <c r="F36" s="148" t="s">
        <v>19</v>
      </c>
      <c r="G36" s="148"/>
      <c r="H36" s="148" t="s">
        <v>143</v>
      </c>
      <c r="I36" s="148"/>
      <c r="J36" s="148"/>
      <c r="K36" s="148" t="s">
        <v>9</v>
      </c>
      <c r="L36" s="148"/>
      <c r="M36" s="91">
        <v>0</v>
      </c>
      <c r="N36" s="100">
        <v>0</v>
      </c>
      <c r="O36" s="100"/>
      <c r="P36" s="100"/>
      <c r="Q36" s="100"/>
      <c r="R36" s="100"/>
      <c r="S36" s="100"/>
      <c r="T36" s="100">
        <v>0</v>
      </c>
    </row>
    <row r="37" spans="1:20" ht="17.25" customHeight="1">
      <c r="A37" s="16"/>
      <c r="B37" s="31" t="s">
        <v>38</v>
      </c>
      <c r="C37" s="32"/>
      <c r="D37" s="149" t="s">
        <v>13</v>
      </c>
      <c r="E37" s="149"/>
      <c r="F37" s="149" t="s">
        <v>190</v>
      </c>
      <c r="G37" s="149"/>
      <c r="H37" s="149" t="s">
        <v>26</v>
      </c>
      <c r="I37" s="149"/>
      <c r="J37" s="149"/>
      <c r="K37" s="149" t="s">
        <v>21</v>
      </c>
      <c r="L37" s="149"/>
      <c r="M37" s="72">
        <f aca="true" t="shared" si="1" ref="M37:N39">M38</f>
        <v>100</v>
      </c>
      <c r="N37" s="105">
        <f t="shared" si="1"/>
        <v>0</v>
      </c>
      <c r="O37" s="105"/>
      <c r="P37" s="105"/>
      <c r="Q37" s="105"/>
      <c r="R37" s="105"/>
      <c r="S37" s="105"/>
      <c r="T37" s="105">
        <f t="shared" si="0"/>
        <v>0</v>
      </c>
    </row>
    <row r="38" spans="1:20" ht="15.75">
      <c r="A38" s="16"/>
      <c r="B38" s="8" t="s">
        <v>38</v>
      </c>
      <c r="C38" s="7"/>
      <c r="D38" s="185" t="s">
        <v>13</v>
      </c>
      <c r="E38" s="185"/>
      <c r="F38" s="148" t="s">
        <v>190</v>
      </c>
      <c r="G38" s="148"/>
      <c r="H38" s="148" t="s">
        <v>39</v>
      </c>
      <c r="I38" s="148"/>
      <c r="J38" s="148"/>
      <c r="K38" s="148" t="s">
        <v>21</v>
      </c>
      <c r="L38" s="148"/>
      <c r="M38" s="91">
        <f t="shared" si="1"/>
        <v>100</v>
      </c>
      <c r="N38" s="100">
        <f t="shared" si="1"/>
        <v>0</v>
      </c>
      <c r="O38" s="100"/>
      <c r="P38" s="100"/>
      <c r="Q38" s="100"/>
      <c r="R38" s="100"/>
      <c r="S38" s="100"/>
      <c r="T38" s="100">
        <f t="shared" si="0"/>
        <v>0</v>
      </c>
    </row>
    <row r="39" spans="1:20" ht="15.75">
      <c r="A39" s="16"/>
      <c r="B39" s="8" t="s">
        <v>40</v>
      </c>
      <c r="C39" s="6"/>
      <c r="D39" s="185" t="s">
        <v>13</v>
      </c>
      <c r="E39" s="185"/>
      <c r="F39" s="148" t="s">
        <v>190</v>
      </c>
      <c r="G39" s="148"/>
      <c r="H39" s="148" t="s">
        <v>41</v>
      </c>
      <c r="I39" s="148"/>
      <c r="J39" s="148"/>
      <c r="K39" s="148" t="s">
        <v>21</v>
      </c>
      <c r="L39" s="148"/>
      <c r="M39" s="91">
        <f t="shared" si="1"/>
        <v>100</v>
      </c>
      <c r="N39" s="100">
        <f t="shared" si="1"/>
        <v>0</v>
      </c>
      <c r="O39" s="100"/>
      <c r="P39" s="100"/>
      <c r="Q39" s="100"/>
      <c r="R39" s="100"/>
      <c r="S39" s="100"/>
      <c r="T39" s="100">
        <f t="shared" si="0"/>
        <v>0</v>
      </c>
    </row>
    <row r="40" spans="1:20" ht="15.75">
      <c r="A40" s="16"/>
      <c r="B40" s="8" t="s">
        <v>42</v>
      </c>
      <c r="C40" s="7"/>
      <c r="D40" s="185" t="s">
        <v>13</v>
      </c>
      <c r="E40" s="185"/>
      <c r="F40" s="148" t="s">
        <v>190</v>
      </c>
      <c r="G40" s="148"/>
      <c r="H40" s="148" t="s">
        <v>41</v>
      </c>
      <c r="I40" s="148"/>
      <c r="J40" s="148"/>
      <c r="K40" s="148" t="s">
        <v>10</v>
      </c>
      <c r="L40" s="148"/>
      <c r="M40" s="91">
        <v>100</v>
      </c>
      <c r="N40" s="100">
        <v>0</v>
      </c>
      <c r="O40" s="100"/>
      <c r="P40" s="100"/>
      <c r="Q40" s="100"/>
      <c r="R40" s="100"/>
      <c r="S40" s="100"/>
      <c r="T40" s="100">
        <f t="shared" si="0"/>
        <v>0</v>
      </c>
    </row>
    <row r="41" spans="1:20" s="12" customFormat="1" ht="27.75" customHeight="1">
      <c r="A41" s="16"/>
      <c r="B41" s="31" t="s">
        <v>43</v>
      </c>
      <c r="C41" s="32"/>
      <c r="D41" s="154" t="s">
        <v>13</v>
      </c>
      <c r="E41" s="155"/>
      <c r="F41" s="154" t="s">
        <v>210</v>
      </c>
      <c r="G41" s="155"/>
      <c r="H41" s="154" t="s">
        <v>44</v>
      </c>
      <c r="I41" s="183"/>
      <c r="J41" s="155"/>
      <c r="K41" s="154" t="s">
        <v>27</v>
      </c>
      <c r="L41" s="155"/>
      <c r="M41" s="72">
        <f>M42+M47+M48</f>
        <v>1107.6100000000001</v>
      </c>
      <c r="N41" s="105">
        <f>N42+N47+N48</f>
        <v>357.96999999999997</v>
      </c>
      <c r="O41" s="105"/>
      <c r="P41" s="105"/>
      <c r="Q41" s="105"/>
      <c r="R41" s="105"/>
      <c r="S41" s="105"/>
      <c r="T41" s="105">
        <f t="shared" si="0"/>
        <v>32.31913760258574</v>
      </c>
    </row>
    <row r="42" spans="1:20" s="12" customFormat="1" ht="24.75" customHeight="1">
      <c r="A42" s="17"/>
      <c r="B42" s="42" t="s">
        <v>48</v>
      </c>
      <c r="C42" s="43"/>
      <c r="D42" s="162" t="s">
        <v>13</v>
      </c>
      <c r="E42" s="164"/>
      <c r="F42" s="150" t="s">
        <v>210</v>
      </c>
      <c r="G42" s="151"/>
      <c r="H42" s="150" t="s">
        <v>49</v>
      </c>
      <c r="I42" s="169"/>
      <c r="J42" s="151"/>
      <c r="K42" s="150" t="s">
        <v>21</v>
      </c>
      <c r="L42" s="151"/>
      <c r="M42" s="70">
        <f>M43+M45</f>
        <v>325.16</v>
      </c>
      <c r="N42" s="104">
        <f>N43+N45</f>
        <v>38.53</v>
      </c>
      <c r="O42" s="104"/>
      <c r="P42" s="104"/>
      <c r="Q42" s="104"/>
      <c r="R42" s="104"/>
      <c r="S42" s="104"/>
      <c r="T42" s="104">
        <f t="shared" si="0"/>
        <v>11.849550990281706</v>
      </c>
    </row>
    <row r="43" spans="1:20" ht="23.25" customHeight="1">
      <c r="A43" s="17"/>
      <c r="B43" s="8" t="s">
        <v>146</v>
      </c>
      <c r="C43" s="7"/>
      <c r="D43" s="166" t="s">
        <v>13</v>
      </c>
      <c r="E43" s="167"/>
      <c r="F43" s="152" t="s">
        <v>210</v>
      </c>
      <c r="G43" s="153"/>
      <c r="H43" s="152" t="s">
        <v>50</v>
      </c>
      <c r="I43" s="182"/>
      <c r="J43" s="153"/>
      <c r="K43" s="152" t="s">
        <v>21</v>
      </c>
      <c r="L43" s="153"/>
      <c r="M43" s="91">
        <f>M44</f>
        <v>275.16</v>
      </c>
      <c r="N43" s="102">
        <f>N44</f>
        <v>38.53</v>
      </c>
      <c r="O43" s="102"/>
      <c r="P43" s="102"/>
      <c r="Q43" s="102"/>
      <c r="R43" s="102"/>
      <c r="S43" s="102"/>
      <c r="T43" s="100">
        <f t="shared" si="0"/>
        <v>14.002762029364732</v>
      </c>
    </row>
    <row r="44" spans="1:20" ht="21" customHeight="1">
      <c r="A44" s="17"/>
      <c r="B44" s="37" t="s">
        <v>29</v>
      </c>
      <c r="C44" s="36"/>
      <c r="D44" s="186" t="s">
        <v>13</v>
      </c>
      <c r="E44" s="187"/>
      <c r="F44" s="170" t="s">
        <v>210</v>
      </c>
      <c r="G44" s="172"/>
      <c r="H44" s="170" t="s">
        <v>144</v>
      </c>
      <c r="I44" s="171"/>
      <c r="J44" s="172"/>
      <c r="K44" s="170" t="s">
        <v>9</v>
      </c>
      <c r="L44" s="172"/>
      <c r="M44" s="69">
        <v>275.16</v>
      </c>
      <c r="N44" s="100">
        <v>38.53</v>
      </c>
      <c r="O44" s="100"/>
      <c r="P44" s="100"/>
      <c r="Q44" s="100"/>
      <c r="R44" s="100"/>
      <c r="S44" s="100"/>
      <c r="T44" s="100">
        <f t="shared" si="0"/>
        <v>14.002762029364732</v>
      </c>
    </row>
    <row r="45" spans="1:20" ht="25.5">
      <c r="A45" s="17"/>
      <c r="B45" s="23" t="s">
        <v>212</v>
      </c>
      <c r="C45" s="24"/>
      <c r="D45" s="188" t="s">
        <v>13</v>
      </c>
      <c r="E45" s="189"/>
      <c r="F45" s="146" t="s">
        <v>210</v>
      </c>
      <c r="G45" s="147"/>
      <c r="H45" s="146" t="s">
        <v>211</v>
      </c>
      <c r="I45" s="165"/>
      <c r="J45" s="147"/>
      <c r="K45" s="146" t="s">
        <v>9</v>
      </c>
      <c r="L45" s="147"/>
      <c r="M45" s="71">
        <v>50</v>
      </c>
      <c r="N45" s="102">
        <f>N46</f>
        <v>0</v>
      </c>
      <c r="O45" s="102"/>
      <c r="P45" s="102"/>
      <c r="Q45" s="102"/>
      <c r="R45" s="102"/>
      <c r="S45" s="102"/>
      <c r="T45" s="102">
        <f t="shared" si="0"/>
        <v>0</v>
      </c>
    </row>
    <row r="46" spans="1:20" ht="36.75" customHeight="1">
      <c r="A46" s="17"/>
      <c r="B46" s="37" t="s">
        <v>29</v>
      </c>
      <c r="C46" s="36"/>
      <c r="D46" s="186" t="s">
        <v>13</v>
      </c>
      <c r="E46" s="187"/>
      <c r="F46" s="170" t="s">
        <v>210</v>
      </c>
      <c r="G46" s="172"/>
      <c r="H46" s="170" t="s">
        <v>211</v>
      </c>
      <c r="I46" s="171"/>
      <c r="J46" s="172"/>
      <c r="K46" s="170" t="s">
        <v>9</v>
      </c>
      <c r="L46" s="172"/>
      <c r="M46" s="69">
        <v>50</v>
      </c>
      <c r="N46" s="100">
        <v>0</v>
      </c>
      <c r="O46" s="100"/>
      <c r="P46" s="100"/>
      <c r="Q46" s="100"/>
      <c r="R46" s="100"/>
      <c r="S46" s="100"/>
      <c r="T46" s="100">
        <f t="shared" si="0"/>
        <v>0</v>
      </c>
    </row>
    <row r="47" spans="1:20" ht="28.5" customHeight="1">
      <c r="A47" s="17"/>
      <c r="B47" s="42" t="s">
        <v>174</v>
      </c>
      <c r="C47" s="39"/>
      <c r="D47" s="162" t="s">
        <v>13</v>
      </c>
      <c r="E47" s="164"/>
      <c r="F47" s="150" t="s">
        <v>210</v>
      </c>
      <c r="G47" s="151"/>
      <c r="H47" s="150" t="s">
        <v>216</v>
      </c>
      <c r="I47" s="169"/>
      <c r="J47" s="151"/>
      <c r="K47" s="150" t="s">
        <v>9</v>
      </c>
      <c r="L47" s="151"/>
      <c r="M47" s="70">
        <v>632.45</v>
      </c>
      <c r="N47" s="104">
        <v>261.27</v>
      </c>
      <c r="O47" s="104"/>
      <c r="P47" s="104"/>
      <c r="Q47" s="104"/>
      <c r="R47" s="104"/>
      <c r="S47" s="104"/>
      <c r="T47" s="104">
        <f t="shared" si="0"/>
        <v>41.31077555537986</v>
      </c>
    </row>
    <row r="48" spans="1:20" ht="27" customHeight="1">
      <c r="A48" s="17"/>
      <c r="B48" s="42" t="s">
        <v>173</v>
      </c>
      <c r="C48" s="39"/>
      <c r="D48" s="162" t="s">
        <v>13</v>
      </c>
      <c r="E48" s="164"/>
      <c r="F48" s="150" t="s">
        <v>210</v>
      </c>
      <c r="G48" s="151"/>
      <c r="H48" s="150" t="s">
        <v>160</v>
      </c>
      <c r="I48" s="169"/>
      <c r="J48" s="151"/>
      <c r="K48" s="150" t="s">
        <v>9</v>
      </c>
      <c r="L48" s="151"/>
      <c r="M48" s="70">
        <v>150</v>
      </c>
      <c r="N48" s="104">
        <v>58.17</v>
      </c>
      <c r="O48" s="104"/>
      <c r="P48" s="104"/>
      <c r="Q48" s="104"/>
      <c r="R48" s="104"/>
      <c r="S48" s="104"/>
      <c r="T48" s="104">
        <f t="shared" si="0"/>
        <v>38.78</v>
      </c>
    </row>
    <row r="49" spans="1:20" ht="15.75">
      <c r="A49" s="109"/>
      <c r="B49" s="40" t="s">
        <v>93</v>
      </c>
      <c r="C49" s="35"/>
      <c r="D49" s="159" t="s">
        <v>14</v>
      </c>
      <c r="E49" s="159"/>
      <c r="F49" s="159" t="s">
        <v>18</v>
      </c>
      <c r="G49" s="159"/>
      <c r="H49" s="159" t="s">
        <v>26</v>
      </c>
      <c r="I49" s="159"/>
      <c r="J49" s="159"/>
      <c r="K49" s="159" t="s">
        <v>21</v>
      </c>
      <c r="L49" s="159"/>
      <c r="M49" s="92">
        <f aca="true" t="shared" si="2" ref="M49:N52">M50</f>
        <v>392.74</v>
      </c>
      <c r="N49" s="106">
        <f t="shared" si="2"/>
        <v>185.79</v>
      </c>
      <c r="O49" s="106"/>
      <c r="P49" s="106"/>
      <c r="Q49" s="106"/>
      <c r="R49" s="106"/>
      <c r="S49" s="106"/>
      <c r="T49" s="106">
        <f t="shared" si="0"/>
        <v>47.3061058206447</v>
      </c>
    </row>
    <row r="50" spans="1:20" ht="15.75">
      <c r="A50" s="16"/>
      <c r="B50" s="31" t="s">
        <v>94</v>
      </c>
      <c r="C50" s="28"/>
      <c r="D50" s="149" t="s">
        <v>14</v>
      </c>
      <c r="E50" s="149"/>
      <c r="F50" s="149" t="s">
        <v>15</v>
      </c>
      <c r="G50" s="149"/>
      <c r="H50" s="149" t="s">
        <v>26</v>
      </c>
      <c r="I50" s="149"/>
      <c r="J50" s="149"/>
      <c r="K50" s="149" t="s">
        <v>21</v>
      </c>
      <c r="L50" s="149"/>
      <c r="M50" s="72">
        <f t="shared" si="2"/>
        <v>392.74</v>
      </c>
      <c r="N50" s="105">
        <f t="shared" si="2"/>
        <v>185.79</v>
      </c>
      <c r="O50" s="105"/>
      <c r="P50" s="105"/>
      <c r="Q50" s="105"/>
      <c r="R50" s="105"/>
      <c r="S50" s="105"/>
      <c r="T50" s="105">
        <f t="shared" si="0"/>
        <v>47.3061058206447</v>
      </c>
    </row>
    <row r="51" spans="1:20" ht="15.75" customHeight="1">
      <c r="A51" s="16"/>
      <c r="B51" s="8" t="s">
        <v>95</v>
      </c>
      <c r="C51" s="22"/>
      <c r="D51" s="148" t="s">
        <v>14</v>
      </c>
      <c r="E51" s="148"/>
      <c r="F51" s="148" t="s">
        <v>15</v>
      </c>
      <c r="G51" s="148"/>
      <c r="H51" s="148" t="s">
        <v>45</v>
      </c>
      <c r="I51" s="148"/>
      <c r="J51" s="148"/>
      <c r="K51" s="148" t="s">
        <v>21</v>
      </c>
      <c r="L51" s="148"/>
      <c r="M51" s="91">
        <f t="shared" si="2"/>
        <v>392.74</v>
      </c>
      <c r="N51" s="100">
        <f t="shared" si="2"/>
        <v>185.79</v>
      </c>
      <c r="O51" s="100"/>
      <c r="P51" s="100"/>
      <c r="Q51" s="100"/>
      <c r="R51" s="100"/>
      <c r="S51" s="100"/>
      <c r="T51" s="100">
        <f t="shared" si="0"/>
        <v>47.3061058206447</v>
      </c>
    </row>
    <row r="52" spans="1:20" ht="29.25" customHeight="1">
      <c r="A52" s="16"/>
      <c r="B52" s="8" t="s">
        <v>96</v>
      </c>
      <c r="C52" s="22"/>
      <c r="D52" s="148" t="s">
        <v>14</v>
      </c>
      <c r="E52" s="148"/>
      <c r="F52" s="148" t="s">
        <v>15</v>
      </c>
      <c r="G52" s="148"/>
      <c r="H52" s="148" t="s">
        <v>97</v>
      </c>
      <c r="I52" s="148"/>
      <c r="J52" s="148"/>
      <c r="K52" s="148" t="s">
        <v>21</v>
      </c>
      <c r="L52" s="148"/>
      <c r="M52" s="71">
        <f t="shared" si="2"/>
        <v>392.74</v>
      </c>
      <c r="N52" s="100">
        <f t="shared" si="2"/>
        <v>185.79</v>
      </c>
      <c r="O52" s="100"/>
      <c r="P52" s="100"/>
      <c r="Q52" s="100"/>
      <c r="R52" s="100"/>
      <c r="S52" s="100"/>
      <c r="T52" s="100">
        <f t="shared" si="0"/>
        <v>47.3061058206447</v>
      </c>
    </row>
    <row r="53" spans="1:20" ht="26.25" customHeight="1">
      <c r="A53" s="16"/>
      <c r="B53" s="23" t="s">
        <v>29</v>
      </c>
      <c r="C53" s="26"/>
      <c r="D53" s="160" t="s">
        <v>14</v>
      </c>
      <c r="E53" s="160"/>
      <c r="F53" s="160" t="s">
        <v>15</v>
      </c>
      <c r="G53" s="160"/>
      <c r="H53" s="160" t="s">
        <v>97</v>
      </c>
      <c r="I53" s="160"/>
      <c r="J53" s="160"/>
      <c r="K53" s="160" t="s">
        <v>9</v>
      </c>
      <c r="L53" s="160"/>
      <c r="M53" s="71">
        <v>392.74</v>
      </c>
      <c r="N53" s="102">
        <v>185.79</v>
      </c>
      <c r="O53" s="100"/>
      <c r="P53" s="100"/>
      <c r="Q53" s="100"/>
      <c r="R53" s="100"/>
      <c r="S53" s="100"/>
      <c r="T53" s="100">
        <f t="shared" si="0"/>
        <v>47.3061058206447</v>
      </c>
    </row>
    <row r="54" spans="1:20" ht="27.75" customHeight="1">
      <c r="A54" s="109"/>
      <c r="B54" s="40" t="s">
        <v>51</v>
      </c>
      <c r="C54" s="34"/>
      <c r="D54" s="156" t="s">
        <v>15</v>
      </c>
      <c r="E54" s="157"/>
      <c r="F54" s="156" t="s">
        <v>18</v>
      </c>
      <c r="G54" s="157"/>
      <c r="H54" s="156" t="s">
        <v>26</v>
      </c>
      <c r="I54" s="184"/>
      <c r="J54" s="157"/>
      <c r="K54" s="156" t="s">
        <v>21</v>
      </c>
      <c r="L54" s="157"/>
      <c r="M54" s="92">
        <f>M55+M61+M65</f>
        <v>868</v>
      </c>
      <c r="N54" s="106">
        <f>N55+N61+N65</f>
        <v>7.69</v>
      </c>
      <c r="O54" s="106"/>
      <c r="P54" s="106"/>
      <c r="Q54" s="106"/>
      <c r="R54" s="106"/>
      <c r="S54" s="106"/>
      <c r="T54" s="106">
        <f t="shared" si="0"/>
        <v>0.8859447004608296</v>
      </c>
    </row>
    <row r="55" spans="1:20" ht="37.5" customHeight="1">
      <c r="A55" s="16"/>
      <c r="B55" s="31" t="s">
        <v>56</v>
      </c>
      <c r="C55" s="30"/>
      <c r="D55" s="149" t="s">
        <v>15</v>
      </c>
      <c r="E55" s="149"/>
      <c r="F55" s="149" t="s">
        <v>22</v>
      </c>
      <c r="G55" s="149"/>
      <c r="H55" s="149" t="s">
        <v>57</v>
      </c>
      <c r="I55" s="149"/>
      <c r="J55" s="149"/>
      <c r="K55" s="149" t="s">
        <v>21</v>
      </c>
      <c r="L55" s="149"/>
      <c r="M55" s="72">
        <f>M57+M60</f>
        <v>180</v>
      </c>
      <c r="N55" s="105">
        <f>N56+N60</f>
        <v>7.69</v>
      </c>
      <c r="O55" s="105"/>
      <c r="P55" s="105"/>
      <c r="Q55" s="105"/>
      <c r="R55" s="105"/>
      <c r="S55" s="105"/>
      <c r="T55" s="105">
        <f t="shared" si="0"/>
        <v>4.272222222222222</v>
      </c>
    </row>
    <row r="56" spans="1:20" ht="36" customHeight="1">
      <c r="A56" s="16"/>
      <c r="B56" s="42" t="s">
        <v>134</v>
      </c>
      <c r="C56" s="39"/>
      <c r="D56" s="158" t="s">
        <v>15</v>
      </c>
      <c r="E56" s="158"/>
      <c r="F56" s="158" t="s">
        <v>22</v>
      </c>
      <c r="G56" s="158"/>
      <c r="H56" s="158" t="s">
        <v>58</v>
      </c>
      <c r="I56" s="158"/>
      <c r="J56" s="158"/>
      <c r="K56" s="158" t="s">
        <v>21</v>
      </c>
      <c r="L56" s="158"/>
      <c r="M56" s="70">
        <f>+M57</f>
        <v>180</v>
      </c>
      <c r="N56" s="104">
        <f>N57+N58</f>
        <v>7.69</v>
      </c>
      <c r="O56" s="104"/>
      <c r="P56" s="104"/>
      <c r="Q56" s="104"/>
      <c r="R56" s="104"/>
      <c r="S56" s="104"/>
      <c r="T56" s="104">
        <f t="shared" si="0"/>
        <v>4.272222222222222</v>
      </c>
    </row>
    <row r="57" spans="1:20" ht="33.75" customHeight="1">
      <c r="A57" s="17"/>
      <c r="B57" s="23" t="s">
        <v>52</v>
      </c>
      <c r="C57" s="24"/>
      <c r="D57" s="146" t="s">
        <v>15</v>
      </c>
      <c r="E57" s="147"/>
      <c r="F57" s="146" t="s">
        <v>22</v>
      </c>
      <c r="G57" s="147"/>
      <c r="H57" s="146" t="s">
        <v>59</v>
      </c>
      <c r="I57" s="165"/>
      <c r="J57" s="147"/>
      <c r="K57" s="146" t="s">
        <v>9</v>
      </c>
      <c r="L57" s="147"/>
      <c r="M57" s="71">
        <v>180</v>
      </c>
      <c r="N57" s="102">
        <v>7.69</v>
      </c>
      <c r="O57" s="102"/>
      <c r="P57" s="102"/>
      <c r="Q57" s="102"/>
      <c r="R57" s="102"/>
      <c r="S57" s="102"/>
      <c r="T57" s="102">
        <f t="shared" si="0"/>
        <v>4.272222222222222</v>
      </c>
    </row>
    <row r="58" spans="1:20" ht="28.5" customHeight="1">
      <c r="A58" s="16"/>
      <c r="B58" s="38" t="s">
        <v>99</v>
      </c>
      <c r="C58" s="7"/>
      <c r="D58" s="152" t="s">
        <v>15</v>
      </c>
      <c r="E58" s="153"/>
      <c r="F58" s="152" t="s">
        <v>22</v>
      </c>
      <c r="G58" s="153"/>
      <c r="H58" s="152" t="s">
        <v>98</v>
      </c>
      <c r="I58" s="182"/>
      <c r="J58" s="153"/>
      <c r="K58" s="152" t="s">
        <v>21</v>
      </c>
      <c r="L58" s="153"/>
      <c r="M58" s="91">
        <v>0</v>
      </c>
      <c r="N58" s="100">
        <f>N59</f>
        <v>0</v>
      </c>
      <c r="O58" s="100"/>
      <c r="P58" s="100"/>
      <c r="Q58" s="100"/>
      <c r="R58" s="100"/>
      <c r="S58" s="100"/>
      <c r="T58" s="100">
        <v>0</v>
      </c>
    </row>
    <row r="59" spans="1:20" ht="28.5" customHeight="1">
      <c r="A59" s="16"/>
      <c r="B59" s="8" t="s">
        <v>99</v>
      </c>
      <c r="C59" s="7"/>
      <c r="D59" s="148" t="s">
        <v>15</v>
      </c>
      <c r="E59" s="148"/>
      <c r="F59" s="148" t="s">
        <v>22</v>
      </c>
      <c r="G59" s="148"/>
      <c r="H59" s="148" t="s">
        <v>100</v>
      </c>
      <c r="I59" s="148"/>
      <c r="J59" s="148"/>
      <c r="K59" s="148" t="s">
        <v>21</v>
      </c>
      <c r="L59" s="148"/>
      <c r="M59" s="91">
        <f>M60</f>
        <v>0</v>
      </c>
      <c r="N59" s="100">
        <v>0</v>
      </c>
      <c r="O59" s="100"/>
      <c r="P59" s="100"/>
      <c r="Q59" s="100"/>
      <c r="R59" s="100"/>
      <c r="S59" s="100"/>
      <c r="T59" s="100">
        <v>0</v>
      </c>
    </row>
    <row r="60" spans="1:20" ht="24" customHeight="1">
      <c r="A60" s="17"/>
      <c r="B60" s="42" t="s">
        <v>155</v>
      </c>
      <c r="C60" s="39"/>
      <c r="D60" s="150" t="s">
        <v>15</v>
      </c>
      <c r="E60" s="151"/>
      <c r="F60" s="150" t="s">
        <v>22</v>
      </c>
      <c r="G60" s="151"/>
      <c r="H60" s="150" t="s">
        <v>100</v>
      </c>
      <c r="I60" s="169"/>
      <c r="J60" s="151"/>
      <c r="K60" s="150" t="s">
        <v>9</v>
      </c>
      <c r="L60" s="151"/>
      <c r="M60" s="70">
        <v>0</v>
      </c>
      <c r="N60" s="104">
        <v>0</v>
      </c>
      <c r="O60" s="104"/>
      <c r="P60" s="104"/>
      <c r="Q60" s="104"/>
      <c r="R60" s="104"/>
      <c r="S60" s="104"/>
      <c r="T60" s="104">
        <v>0</v>
      </c>
    </row>
    <row r="61" spans="1:20" ht="18" customHeight="1">
      <c r="A61" s="17"/>
      <c r="B61" s="31" t="s">
        <v>101</v>
      </c>
      <c r="C61" s="30"/>
      <c r="D61" s="154" t="s">
        <v>15</v>
      </c>
      <c r="E61" s="155"/>
      <c r="F61" s="154" t="s">
        <v>0</v>
      </c>
      <c r="G61" s="155"/>
      <c r="H61" s="154" t="s">
        <v>26</v>
      </c>
      <c r="I61" s="183"/>
      <c r="J61" s="155"/>
      <c r="K61" s="154" t="s">
        <v>21</v>
      </c>
      <c r="L61" s="155"/>
      <c r="M61" s="72">
        <f>M62+M63+M64</f>
        <v>628</v>
      </c>
      <c r="N61" s="105">
        <f>N64</f>
        <v>0</v>
      </c>
      <c r="O61" s="105"/>
      <c r="P61" s="105"/>
      <c r="Q61" s="105"/>
      <c r="R61" s="105"/>
      <c r="S61" s="105"/>
      <c r="T61" s="105">
        <f t="shared" si="0"/>
        <v>0</v>
      </c>
    </row>
    <row r="62" spans="1:20" ht="18.75" customHeight="1">
      <c r="A62" s="17"/>
      <c r="B62" s="8" t="s">
        <v>163</v>
      </c>
      <c r="C62" s="7"/>
      <c r="D62" s="148" t="s">
        <v>15</v>
      </c>
      <c r="E62" s="148"/>
      <c r="F62" s="148" t="s">
        <v>0</v>
      </c>
      <c r="G62" s="148"/>
      <c r="H62" s="148" t="s">
        <v>28</v>
      </c>
      <c r="I62" s="148"/>
      <c r="J62" s="148"/>
      <c r="K62" s="148" t="s">
        <v>21</v>
      </c>
      <c r="L62" s="148"/>
      <c r="M62" s="91">
        <f>M63</f>
        <v>0</v>
      </c>
      <c r="N62" s="100">
        <v>0</v>
      </c>
      <c r="O62" s="100"/>
      <c r="P62" s="100"/>
      <c r="Q62" s="100"/>
      <c r="R62" s="100"/>
      <c r="S62" s="100"/>
      <c r="T62" s="100">
        <v>0</v>
      </c>
    </row>
    <row r="63" spans="1:20" ht="26.25" customHeight="1">
      <c r="A63" s="17"/>
      <c r="B63" s="8" t="s">
        <v>145</v>
      </c>
      <c r="C63" s="7"/>
      <c r="D63" s="148" t="s">
        <v>15</v>
      </c>
      <c r="E63" s="148"/>
      <c r="F63" s="148" t="s">
        <v>0</v>
      </c>
      <c r="G63" s="148"/>
      <c r="H63" s="160" t="s">
        <v>53</v>
      </c>
      <c r="I63" s="160"/>
      <c r="J63" s="160"/>
      <c r="K63" s="148" t="s">
        <v>21</v>
      </c>
      <c r="L63" s="148"/>
      <c r="M63" s="91">
        <v>0</v>
      </c>
      <c r="N63" s="103">
        <v>0</v>
      </c>
      <c r="O63" s="100"/>
      <c r="P63" s="100"/>
      <c r="Q63" s="100"/>
      <c r="R63" s="100"/>
      <c r="S63" s="100"/>
      <c r="T63" s="100">
        <v>0</v>
      </c>
    </row>
    <row r="64" spans="1:20" ht="37.5" customHeight="1">
      <c r="A64" s="17"/>
      <c r="B64" s="42" t="s">
        <v>187</v>
      </c>
      <c r="C64" s="39"/>
      <c r="D64" s="158" t="s">
        <v>15</v>
      </c>
      <c r="E64" s="158"/>
      <c r="F64" s="158" t="s">
        <v>0</v>
      </c>
      <c r="G64" s="158"/>
      <c r="H64" s="158" t="s">
        <v>208</v>
      </c>
      <c r="I64" s="158"/>
      <c r="J64" s="158"/>
      <c r="K64" s="158" t="s">
        <v>9</v>
      </c>
      <c r="L64" s="158"/>
      <c r="M64" s="70">
        <v>628</v>
      </c>
      <c r="N64" s="104">
        <v>0</v>
      </c>
      <c r="O64" s="104"/>
      <c r="P64" s="104"/>
      <c r="Q64" s="104"/>
      <c r="R64" s="104"/>
      <c r="S64" s="104"/>
      <c r="T64" s="104">
        <f t="shared" si="0"/>
        <v>0</v>
      </c>
    </row>
    <row r="65" spans="1:20" ht="24.75" customHeight="1">
      <c r="A65" s="110"/>
      <c r="B65" s="31" t="s">
        <v>188</v>
      </c>
      <c r="C65" s="30"/>
      <c r="D65" s="149" t="s">
        <v>15</v>
      </c>
      <c r="E65" s="149"/>
      <c r="F65" s="149" t="s">
        <v>175</v>
      </c>
      <c r="G65" s="149"/>
      <c r="H65" s="149" t="s">
        <v>209</v>
      </c>
      <c r="I65" s="149"/>
      <c r="J65" s="149"/>
      <c r="K65" s="149" t="s">
        <v>9</v>
      </c>
      <c r="L65" s="149"/>
      <c r="M65" s="72">
        <v>60</v>
      </c>
      <c r="N65" s="105">
        <v>0</v>
      </c>
      <c r="O65" s="105"/>
      <c r="P65" s="105"/>
      <c r="Q65" s="105"/>
      <c r="R65" s="105"/>
      <c r="S65" s="105"/>
      <c r="T65" s="105">
        <f t="shared" si="0"/>
        <v>0</v>
      </c>
    </row>
    <row r="66" spans="1:20" ht="21.75" customHeight="1">
      <c r="A66" s="109"/>
      <c r="B66" s="40" t="s">
        <v>60</v>
      </c>
      <c r="C66" s="34"/>
      <c r="D66" s="156" t="s">
        <v>16</v>
      </c>
      <c r="E66" s="157"/>
      <c r="F66" s="156" t="s">
        <v>18</v>
      </c>
      <c r="G66" s="157"/>
      <c r="H66" s="156" t="s">
        <v>26</v>
      </c>
      <c r="I66" s="184"/>
      <c r="J66" s="157"/>
      <c r="K66" s="156" t="s">
        <v>21</v>
      </c>
      <c r="L66" s="157"/>
      <c r="M66" s="92">
        <f>M67+M70+M74+M78</f>
        <v>5966.37</v>
      </c>
      <c r="N66" s="106">
        <f>N67+N70+N74+N78</f>
        <v>242.05</v>
      </c>
      <c r="O66" s="106"/>
      <c r="P66" s="106"/>
      <c r="Q66" s="106"/>
      <c r="R66" s="106"/>
      <c r="S66" s="106"/>
      <c r="T66" s="106">
        <f t="shared" si="0"/>
        <v>4.056905622681799</v>
      </c>
    </row>
    <row r="67" spans="1:20" ht="28.5" customHeight="1">
      <c r="A67" s="17"/>
      <c r="B67" s="31" t="s">
        <v>136</v>
      </c>
      <c r="C67" s="30"/>
      <c r="D67" s="149" t="s">
        <v>16</v>
      </c>
      <c r="E67" s="149"/>
      <c r="F67" s="149" t="s">
        <v>13</v>
      </c>
      <c r="G67" s="149"/>
      <c r="H67" s="149" t="s">
        <v>104</v>
      </c>
      <c r="I67" s="149"/>
      <c r="J67" s="149"/>
      <c r="K67" s="149" t="s">
        <v>21</v>
      </c>
      <c r="L67" s="149"/>
      <c r="M67" s="72">
        <f>M68</f>
        <v>39</v>
      </c>
      <c r="N67" s="105">
        <f>N68</f>
        <v>16.44</v>
      </c>
      <c r="O67" s="105"/>
      <c r="P67" s="105"/>
      <c r="Q67" s="105"/>
      <c r="R67" s="105"/>
      <c r="S67" s="105"/>
      <c r="T67" s="105">
        <f t="shared" si="0"/>
        <v>42.15384615384616</v>
      </c>
    </row>
    <row r="68" spans="1:20" ht="25.5" customHeight="1">
      <c r="A68" s="17"/>
      <c r="B68" s="8" t="s">
        <v>156</v>
      </c>
      <c r="C68" s="7"/>
      <c r="D68" s="148" t="s">
        <v>16</v>
      </c>
      <c r="E68" s="148"/>
      <c r="F68" s="148" t="s">
        <v>13</v>
      </c>
      <c r="G68" s="148"/>
      <c r="H68" s="148" t="s">
        <v>137</v>
      </c>
      <c r="I68" s="148"/>
      <c r="J68" s="148"/>
      <c r="K68" s="148" t="s">
        <v>21</v>
      </c>
      <c r="L68" s="148"/>
      <c r="M68" s="91">
        <f>M69</f>
        <v>39</v>
      </c>
      <c r="N68" s="100">
        <f>N69</f>
        <v>16.44</v>
      </c>
      <c r="O68" s="100"/>
      <c r="P68" s="100"/>
      <c r="Q68" s="100"/>
      <c r="R68" s="100"/>
      <c r="S68" s="100"/>
      <c r="T68" s="100">
        <f t="shared" si="0"/>
        <v>42.15384615384616</v>
      </c>
    </row>
    <row r="69" spans="1:20" ht="25.5" customHeight="1">
      <c r="A69" s="16"/>
      <c r="B69" s="8" t="s">
        <v>29</v>
      </c>
      <c r="C69" s="7"/>
      <c r="D69" s="148" t="s">
        <v>16</v>
      </c>
      <c r="E69" s="148"/>
      <c r="F69" s="148" t="s">
        <v>13</v>
      </c>
      <c r="G69" s="148"/>
      <c r="H69" s="148" t="s">
        <v>138</v>
      </c>
      <c r="I69" s="148"/>
      <c r="J69" s="148"/>
      <c r="K69" s="148" t="s">
        <v>9</v>
      </c>
      <c r="L69" s="148"/>
      <c r="M69" s="91">
        <v>39</v>
      </c>
      <c r="N69" s="100">
        <v>16.44</v>
      </c>
      <c r="O69" s="100"/>
      <c r="P69" s="100"/>
      <c r="Q69" s="100"/>
      <c r="R69" s="100"/>
      <c r="S69" s="100"/>
      <c r="T69" s="100">
        <f t="shared" si="0"/>
        <v>42.15384615384616</v>
      </c>
    </row>
    <row r="70" spans="1:20" ht="12.75" customHeight="1">
      <c r="A70" s="17"/>
      <c r="B70" s="31" t="s">
        <v>102</v>
      </c>
      <c r="C70" s="30"/>
      <c r="D70" s="154" t="s">
        <v>16</v>
      </c>
      <c r="E70" s="155"/>
      <c r="F70" s="154" t="s">
        <v>14</v>
      </c>
      <c r="G70" s="155"/>
      <c r="H70" s="154" t="s">
        <v>26</v>
      </c>
      <c r="I70" s="183"/>
      <c r="J70" s="155"/>
      <c r="K70" s="154" t="s">
        <v>21</v>
      </c>
      <c r="L70" s="155"/>
      <c r="M70" s="72">
        <f aca="true" t="shared" si="3" ref="M70:N72">M71</f>
        <v>0</v>
      </c>
      <c r="N70" s="105">
        <f t="shared" si="3"/>
        <v>0</v>
      </c>
      <c r="O70" s="105"/>
      <c r="P70" s="105"/>
      <c r="Q70" s="105"/>
      <c r="R70" s="105"/>
      <c r="S70" s="105"/>
      <c r="T70" s="105">
        <v>0</v>
      </c>
    </row>
    <row r="71" spans="1:20" ht="16.5" customHeight="1">
      <c r="A71" s="17"/>
      <c r="B71" s="8" t="s">
        <v>103</v>
      </c>
      <c r="C71" s="9"/>
      <c r="D71" s="185" t="s">
        <v>16</v>
      </c>
      <c r="E71" s="185"/>
      <c r="F71" s="185" t="s">
        <v>14</v>
      </c>
      <c r="G71" s="185"/>
      <c r="H71" s="148" t="s">
        <v>104</v>
      </c>
      <c r="I71" s="148"/>
      <c r="J71" s="148"/>
      <c r="K71" s="148" t="s">
        <v>21</v>
      </c>
      <c r="L71" s="148"/>
      <c r="M71" s="91">
        <f t="shared" si="3"/>
        <v>0</v>
      </c>
      <c r="N71" s="100">
        <f t="shared" si="3"/>
        <v>0</v>
      </c>
      <c r="O71" s="100"/>
      <c r="P71" s="100"/>
      <c r="Q71" s="100"/>
      <c r="R71" s="100"/>
      <c r="S71" s="100"/>
      <c r="T71" s="100">
        <v>0</v>
      </c>
    </row>
    <row r="72" spans="1:20" ht="15" customHeight="1">
      <c r="A72" s="17"/>
      <c r="B72" s="8" t="s">
        <v>105</v>
      </c>
      <c r="C72" s="7"/>
      <c r="D72" s="185" t="s">
        <v>16</v>
      </c>
      <c r="E72" s="185"/>
      <c r="F72" s="185" t="s">
        <v>14</v>
      </c>
      <c r="G72" s="185"/>
      <c r="H72" s="148" t="s">
        <v>106</v>
      </c>
      <c r="I72" s="148"/>
      <c r="J72" s="148"/>
      <c r="K72" s="148" t="s">
        <v>21</v>
      </c>
      <c r="L72" s="148"/>
      <c r="M72" s="91">
        <f t="shared" si="3"/>
        <v>0</v>
      </c>
      <c r="N72" s="100">
        <f t="shared" si="3"/>
        <v>0</v>
      </c>
      <c r="O72" s="100"/>
      <c r="P72" s="100"/>
      <c r="Q72" s="100"/>
      <c r="R72" s="100"/>
      <c r="S72" s="100"/>
      <c r="T72" s="100">
        <v>0</v>
      </c>
    </row>
    <row r="73" spans="1:20" ht="14.25" customHeight="1">
      <c r="A73" s="17"/>
      <c r="B73" s="8" t="s">
        <v>61</v>
      </c>
      <c r="C73" s="7"/>
      <c r="D73" s="185" t="s">
        <v>16</v>
      </c>
      <c r="E73" s="185"/>
      <c r="F73" s="185" t="s">
        <v>14</v>
      </c>
      <c r="G73" s="185"/>
      <c r="H73" s="148" t="s">
        <v>106</v>
      </c>
      <c r="I73" s="148"/>
      <c r="J73" s="148"/>
      <c r="K73" s="148" t="s">
        <v>7</v>
      </c>
      <c r="L73" s="148"/>
      <c r="M73" s="91">
        <v>0</v>
      </c>
      <c r="N73" s="100">
        <v>0</v>
      </c>
      <c r="O73" s="100"/>
      <c r="P73" s="100"/>
      <c r="Q73" s="100"/>
      <c r="R73" s="100"/>
      <c r="S73" s="100"/>
      <c r="T73" s="100">
        <v>0</v>
      </c>
    </row>
    <row r="74" spans="1:20" ht="18" customHeight="1">
      <c r="A74" s="17"/>
      <c r="B74" s="31" t="s">
        <v>62</v>
      </c>
      <c r="C74" s="30"/>
      <c r="D74" s="149" t="s">
        <v>16</v>
      </c>
      <c r="E74" s="149"/>
      <c r="F74" s="149">
        <v>10</v>
      </c>
      <c r="G74" s="149"/>
      <c r="H74" s="149" t="s">
        <v>26</v>
      </c>
      <c r="I74" s="149"/>
      <c r="J74" s="149"/>
      <c r="K74" s="149" t="s">
        <v>21</v>
      </c>
      <c r="L74" s="149"/>
      <c r="M74" s="75">
        <f>M75</f>
        <v>471.37</v>
      </c>
      <c r="N74" s="105">
        <f>N75+N77</f>
        <v>195.61</v>
      </c>
      <c r="O74" s="105"/>
      <c r="P74" s="105"/>
      <c r="Q74" s="105"/>
      <c r="R74" s="105"/>
      <c r="S74" s="105"/>
      <c r="T74" s="105">
        <f t="shared" si="0"/>
        <v>41.49818613827779</v>
      </c>
    </row>
    <row r="75" spans="1:20" ht="21" customHeight="1">
      <c r="A75" s="17"/>
      <c r="B75" s="8" t="s">
        <v>54</v>
      </c>
      <c r="C75" s="9"/>
      <c r="D75" s="185" t="s">
        <v>16</v>
      </c>
      <c r="E75" s="185"/>
      <c r="F75" s="148">
        <v>10</v>
      </c>
      <c r="G75" s="148"/>
      <c r="H75" s="148" t="s">
        <v>157</v>
      </c>
      <c r="I75" s="148"/>
      <c r="J75" s="148"/>
      <c r="K75" s="148" t="s">
        <v>21</v>
      </c>
      <c r="L75" s="148"/>
      <c r="M75" s="94">
        <v>471.37</v>
      </c>
      <c r="N75" s="100">
        <f>N76</f>
        <v>195.61</v>
      </c>
      <c r="O75" s="100"/>
      <c r="P75" s="100"/>
      <c r="Q75" s="100"/>
      <c r="R75" s="100"/>
      <c r="S75" s="100"/>
      <c r="T75" s="100">
        <f t="shared" si="0"/>
        <v>41.49818613827779</v>
      </c>
    </row>
    <row r="76" spans="1:20" ht="24" customHeight="1">
      <c r="A76" s="17"/>
      <c r="B76" s="8" t="s">
        <v>8</v>
      </c>
      <c r="C76" s="22"/>
      <c r="D76" s="185" t="s">
        <v>16</v>
      </c>
      <c r="E76" s="185"/>
      <c r="F76" s="148">
        <v>10</v>
      </c>
      <c r="G76" s="148"/>
      <c r="H76" s="148" t="s">
        <v>157</v>
      </c>
      <c r="I76" s="148"/>
      <c r="J76" s="148"/>
      <c r="K76" s="160" t="s">
        <v>9</v>
      </c>
      <c r="L76" s="160"/>
      <c r="M76" s="94">
        <v>471.37</v>
      </c>
      <c r="N76" s="100">
        <v>195.61</v>
      </c>
      <c r="O76" s="100"/>
      <c r="P76" s="100"/>
      <c r="Q76" s="100"/>
      <c r="R76" s="100"/>
      <c r="S76" s="100"/>
      <c r="T76" s="100">
        <f t="shared" si="0"/>
        <v>41.49818613827779</v>
      </c>
    </row>
    <row r="77" spans="1:20" ht="29.25" customHeight="1">
      <c r="A77" s="17"/>
      <c r="B77" s="8" t="s">
        <v>217</v>
      </c>
      <c r="C77" s="22"/>
      <c r="D77" s="166" t="s">
        <v>16</v>
      </c>
      <c r="E77" s="167"/>
      <c r="F77" s="152" t="s">
        <v>0</v>
      </c>
      <c r="G77" s="153"/>
      <c r="H77" s="152" t="s">
        <v>218</v>
      </c>
      <c r="I77" s="182"/>
      <c r="J77" s="153"/>
      <c r="K77" s="146" t="s">
        <v>9</v>
      </c>
      <c r="L77" s="147"/>
      <c r="M77" s="76">
        <v>0</v>
      </c>
      <c r="N77" s="100">
        <v>0</v>
      </c>
      <c r="O77" s="100"/>
      <c r="P77" s="100"/>
      <c r="Q77" s="100"/>
      <c r="R77" s="100"/>
      <c r="S77" s="100"/>
      <c r="T77" s="100">
        <v>0</v>
      </c>
    </row>
    <row r="78" spans="1:20" ht="25.5">
      <c r="A78" s="17"/>
      <c r="B78" s="31" t="s">
        <v>63</v>
      </c>
      <c r="C78" s="30"/>
      <c r="D78" s="149" t="s">
        <v>16</v>
      </c>
      <c r="E78" s="149"/>
      <c r="F78" s="149">
        <v>12</v>
      </c>
      <c r="G78" s="149"/>
      <c r="H78" s="149" t="s">
        <v>26</v>
      </c>
      <c r="I78" s="149"/>
      <c r="J78" s="149"/>
      <c r="K78" s="149" t="s">
        <v>21</v>
      </c>
      <c r="L78" s="149"/>
      <c r="M78" s="77">
        <f>M80+M82+M84</f>
        <v>5456</v>
      </c>
      <c r="N78" s="105">
        <f>N79+N81+N83</f>
        <v>30</v>
      </c>
      <c r="O78" s="105"/>
      <c r="P78" s="105"/>
      <c r="Q78" s="105"/>
      <c r="R78" s="105"/>
      <c r="S78" s="105"/>
      <c r="T78" s="105">
        <f>N78/M79*100</f>
        <v>0.5569996286669142</v>
      </c>
    </row>
    <row r="79" spans="1:20" ht="25.5">
      <c r="A79" s="17"/>
      <c r="B79" s="42" t="s">
        <v>64</v>
      </c>
      <c r="C79" s="39"/>
      <c r="D79" s="161" t="s">
        <v>16</v>
      </c>
      <c r="E79" s="161"/>
      <c r="F79" s="158">
        <v>12</v>
      </c>
      <c r="G79" s="158"/>
      <c r="H79" s="158" t="s">
        <v>65</v>
      </c>
      <c r="I79" s="158"/>
      <c r="J79" s="158"/>
      <c r="K79" s="158" t="s">
        <v>21</v>
      </c>
      <c r="L79" s="158"/>
      <c r="M79" s="79">
        <f>M80</f>
        <v>5386</v>
      </c>
      <c r="N79" s="104">
        <f>N80</f>
        <v>0</v>
      </c>
      <c r="O79" s="104"/>
      <c r="P79" s="104"/>
      <c r="Q79" s="104"/>
      <c r="R79" s="104"/>
      <c r="S79" s="104"/>
      <c r="T79" s="104">
        <f aca="true" t="shared" si="4" ref="T79:T84">N79/M79*100</f>
        <v>0</v>
      </c>
    </row>
    <row r="80" spans="1:20" ht="24.75" customHeight="1">
      <c r="A80" s="17"/>
      <c r="B80" s="23" t="s">
        <v>29</v>
      </c>
      <c r="C80" s="26"/>
      <c r="D80" s="168" t="s">
        <v>16</v>
      </c>
      <c r="E80" s="168"/>
      <c r="F80" s="160">
        <v>12</v>
      </c>
      <c r="G80" s="160"/>
      <c r="H80" s="160" t="s">
        <v>65</v>
      </c>
      <c r="I80" s="160"/>
      <c r="J80" s="160"/>
      <c r="K80" s="160">
        <v>500</v>
      </c>
      <c r="L80" s="160"/>
      <c r="M80" s="97">
        <v>5386</v>
      </c>
      <c r="N80" s="102">
        <v>0</v>
      </c>
      <c r="O80" s="102"/>
      <c r="P80" s="102"/>
      <c r="Q80" s="102"/>
      <c r="R80" s="102"/>
      <c r="S80" s="102"/>
      <c r="T80" s="102">
        <f t="shared" si="4"/>
        <v>0</v>
      </c>
    </row>
    <row r="81" spans="1:20" ht="25.5">
      <c r="A81" s="17"/>
      <c r="B81" s="42" t="s">
        <v>158</v>
      </c>
      <c r="C81" s="39"/>
      <c r="D81" s="161" t="s">
        <v>16</v>
      </c>
      <c r="E81" s="161"/>
      <c r="F81" s="158">
        <v>12</v>
      </c>
      <c r="G81" s="158"/>
      <c r="H81" s="158" t="s">
        <v>159</v>
      </c>
      <c r="I81" s="158"/>
      <c r="J81" s="158"/>
      <c r="K81" s="158" t="s">
        <v>21</v>
      </c>
      <c r="L81" s="158"/>
      <c r="M81" s="80">
        <f>M82</f>
        <v>0</v>
      </c>
      <c r="N81" s="104">
        <f>N82</f>
        <v>0</v>
      </c>
      <c r="O81" s="104"/>
      <c r="P81" s="104"/>
      <c r="Q81" s="104"/>
      <c r="R81" s="104"/>
      <c r="S81" s="104"/>
      <c r="T81" s="104">
        <v>0</v>
      </c>
    </row>
    <row r="82" spans="1:20" ht="27" customHeight="1">
      <c r="A82" s="17"/>
      <c r="B82" s="23" t="s">
        <v>29</v>
      </c>
      <c r="C82" s="26"/>
      <c r="D82" s="168" t="s">
        <v>16</v>
      </c>
      <c r="E82" s="168"/>
      <c r="F82" s="160">
        <v>12</v>
      </c>
      <c r="G82" s="160"/>
      <c r="H82" s="160" t="s">
        <v>159</v>
      </c>
      <c r="I82" s="160"/>
      <c r="J82" s="160"/>
      <c r="K82" s="160">
        <v>500</v>
      </c>
      <c r="L82" s="160"/>
      <c r="M82" s="95">
        <v>0</v>
      </c>
      <c r="N82" s="102">
        <v>0</v>
      </c>
      <c r="O82" s="102"/>
      <c r="P82" s="102"/>
      <c r="Q82" s="102"/>
      <c r="R82" s="102"/>
      <c r="S82" s="102"/>
      <c r="T82" s="102">
        <v>0</v>
      </c>
    </row>
    <row r="83" spans="1:20" ht="34.5" customHeight="1">
      <c r="A83" s="17"/>
      <c r="B83" s="42" t="s">
        <v>164</v>
      </c>
      <c r="C83" s="39"/>
      <c r="D83" s="161" t="s">
        <v>16</v>
      </c>
      <c r="E83" s="161"/>
      <c r="F83" s="158">
        <v>12</v>
      </c>
      <c r="G83" s="158"/>
      <c r="H83" s="158" t="s">
        <v>207</v>
      </c>
      <c r="I83" s="158"/>
      <c r="J83" s="158"/>
      <c r="K83" s="158" t="s">
        <v>21</v>
      </c>
      <c r="L83" s="158"/>
      <c r="M83" s="79">
        <f>M84</f>
        <v>70</v>
      </c>
      <c r="N83" s="104">
        <f>N84</f>
        <v>30</v>
      </c>
      <c r="O83" s="104"/>
      <c r="P83" s="104"/>
      <c r="Q83" s="104"/>
      <c r="R83" s="104"/>
      <c r="S83" s="104"/>
      <c r="T83" s="104">
        <f t="shared" si="4"/>
        <v>42.857142857142854</v>
      </c>
    </row>
    <row r="84" spans="1:20" ht="22.5" customHeight="1">
      <c r="A84" s="17"/>
      <c r="B84" s="23" t="s">
        <v>29</v>
      </c>
      <c r="C84" s="26"/>
      <c r="D84" s="168" t="s">
        <v>16</v>
      </c>
      <c r="E84" s="168"/>
      <c r="F84" s="160">
        <v>12</v>
      </c>
      <c r="G84" s="160"/>
      <c r="H84" s="160" t="s">
        <v>207</v>
      </c>
      <c r="I84" s="160"/>
      <c r="J84" s="160"/>
      <c r="K84" s="160">
        <v>500</v>
      </c>
      <c r="L84" s="160"/>
      <c r="M84" s="97">
        <v>70</v>
      </c>
      <c r="N84" s="102">
        <v>30</v>
      </c>
      <c r="O84" s="102"/>
      <c r="P84" s="102"/>
      <c r="Q84" s="102"/>
      <c r="R84" s="102"/>
      <c r="S84" s="102"/>
      <c r="T84" s="102">
        <f t="shared" si="4"/>
        <v>42.857142857142854</v>
      </c>
    </row>
    <row r="85" spans="1:20" ht="24.75" customHeight="1">
      <c r="A85" s="109"/>
      <c r="B85" s="40" t="s">
        <v>66</v>
      </c>
      <c r="C85" s="44"/>
      <c r="D85" s="159" t="s">
        <v>17</v>
      </c>
      <c r="E85" s="159"/>
      <c r="F85" s="159" t="s">
        <v>18</v>
      </c>
      <c r="G85" s="159"/>
      <c r="H85" s="159" t="s">
        <v>26</v>
      </c>
      <c r="I85" s="159"/>
      <c r="J85" s="159"/>
      <c r="K85" s="159" t="s">
        <v>21</v>
      </c>
      <c r="L85" s="159"/>
      <c r="M85" s="81">
        <f>M86+M95+M99</f>
        <v>22143.32</v>
      </c>
      <c r="N85" s="106">
        <f>N86+N95+N99</f>
        <v>4834.629999999999</v>
      </c>
      <c r="O85" s="106"/>
      <c r="P85" s="106"/>
      <c r="Q85" s="106"/>
      <c r="R85" s="106"/>
      <c r="S85" s="106"/>
      <c r="T85" s="106">
        <f>N85/M85*100</f>
        <v>21.833356515644446</v>
      </c>
    </row>
    <row r="86" spans="1:20" ht="15.75" customHeight="1">
      <c r="A86" s="17"/>
      <c r="B86" s="31" t="s">
        <v>67</v>
      </c>
      <c r="C86" s="30"/>
      <c r="D86" s="149" t="s">
        <v>17</v>
      </c>
      <c r="E86" s="149"/>
      <c r="F86" s="149" t="s">
        <v>13</v>
      </c>
      <c r="G86" s="149"/>
      <c r="H86" s="149" t="s">
        <v>26</v>
      </c>
      <c r="I86" s="149"/>
      <c r="J86" s="149"/>
      <c r="K86" s="149" t="s">
        <v>21</v>
      </c>
      <c r="L86" s="149"/>
      <c r="M86" s="77">
        <f>M88+M90+M92</f>
        <v>4902.88</v>
      </c>
      <c r="N86" s="105">
        <f>N88+N90+N92</f>
        <v>1617.4199999999998</v>
      </c>
      <c r="O86" s="105"/>
      <c r="P86" s="105"/>
      <c r="Q86" s="105"/>
      <c r="R86" s="105"/>
      <c r="S86" s="105"/>
      <c r="T86" s="105">
        <f>N86/M87*100</f>
        <v>276.19877049180326</v>
      </c>
    </row>
    <row r="87" spans="1:20" ht="27" customHeight="1">
      <c r="A87" s="17"/>
      <c r="B87" s="45" t="s">
        <v>68</v>
      </c>
      <c r="C87" s="24"/>
      <c r="D87" s="168" t="s">
        <v>17</v>
      </c>
      <c r="E87" s="168"/>
      <c r="F87" s="168" t="s">
        <v>13</v>
      </c>
      <c r="G87" s="168"/>
      <c r="H87" s="168" t="s">
        <v>69</v>
      </c>
      <c r="I87" s="168"/>
      <c r="J87" s="168"/>
      <c r="K87" s="168" t="s">
        <v>21</v>
      </c>
      <c r="L87" s="168"/>
      <c r="M87" s="96">
        <f>M88+M90</f>
        <v>585.6</v>
      </c>
      <c r="N87" s="100">
        <f>N88+N90</f>
        <v>32.12</v>
      </c>
      <c r="O87" s="100"/>
      <c r="P87" s="100"/>
      <c r="Q87" s="100"/>
      <c r="R87" s="100"/>
      <c r="S87" s="100"/>
      <c r="T87" s="100">
        <f>N87/M87*100</f>
        <v>5.484972677595628</v>
      </c>
    </row>
    <row r="88" spans="1:20" ht="28.5" customHeight="1">
      <c r="A88" s="110"/>
      <c r="B88" s="59" t="s">
        <v>150</v>
      </c>
      <c r="C88" s="58"/>
      <c r="D88" s="161" t="s">
        <v>17</v>
      </c>
      <c r="E88" s="161"/>
      <c r="F88" s="161" t="s">
        <v>13</v>
      </c>
      <c r="G88" s="161"/>
      <c r="H88" s="161" t="s">
        <v>149</v>
      </c>
      <c r="I88" s="161"/>
      <c r="J88" s="161"/>
      <c r="K88" s="161" t="s">
        <v>21</v>
      </c>
      <c r="L88" s="161"/>
      <c r="M88" s="83">
        <f>M89</f>
        <v>400</v>
      </c>
      <c r="N88" s="104">
        <f>N89</f>
        <v>0</v>
      </c>
      <c r="O88" s="104"/>
      <c r="P88" s="104"/>
      <c r="Q88" s="104"/>
      <c r="R88" s="104"/>
      <c r="S88" s="104"/>
      <c r="T88" s="104">
        <f>N88/M89*100</f>
        <v>0</v>
      </c>
    </row>
    <row r="89" spans="1:20" ht="18" customHeight="1">
      <c r="A89" s="17"/>
      <c r="B89" s="23" t="s">
        <v>177</v>
      </c>
      <c r="C89" s="24"/>
      <c r="D89" s="160" t="s">
        <v>17</v>
      </c>
      <c r="E89" s="160"/>
      <c r="F89" s="160" t="s">
        <v>13</v>
      </c>
      <c r="G89" s="160"/>
      <c r="H89" s="160" t="s">
        <v>149</v>
      </c>
      <c r="I89" s="160"/>
      <c r="J89" s="160"/>
      <c r="K89" s="160" t="s">
        <v>9</v>
      </c>
      <c r="L89" s="160"/>
      <c r="M89" s="97">
        <v>400</v>
      </c>
      <c r="N89" s="100">
        <v>0</v>
      </c>
      <c r="O89" s="100"/>
      <c r="P89" s="100"/>
      <c r="Q89" s="100"/>
      <c r="R89" s="100"/>
      <c r="S89" s="100"/>
      <c r="T89" s="100">
        <f>N89/M90*100</f>
        <v>0</v>
      </c>
    </row>
    <row r="90" spans="1:20" ht="18" customHeight="1">
      <c r="A90" s="17"/>
      <c r="B90" s="59" t="s">
        <v>152</v>
      </c>
      <c r="C90" s="58"/>
      <c r="D90" s="162" t="s">
        <v>17</v>
      </c>
      <c r="E90" s="164"/>
      <c r="F90" s="162" t="s">
        <v>13</v>
      </c>
      <c r="G90" s="164"/>
      <c r="H90" s="162" t="s">
        <v>151</v>
      </c>
      <c r="I90" s="163"/>
      <c r="J90" s="164"/>
      <c r="K90" s="162" t="s">
        <v>21</v>
      </c>
      <c r="L90" s="164"/>
      <c r="M90" s="84">
        <f>M91</f>
        <v>185.6</v>
      </c>
      <c r="N90" s="104">
        <f>N91</f>
        <v>32.12</v>
      </c>
      <c r="O90" s="104"/>
      <c r="P90" s="104"/>
      <c r="Q90" s="104"/>
      <c r="R90" s="104"/>
      <c r="S90" s="104"/>
      <c r="T90" s="104">
        <f>N90/M91*100</f>
        <v>17.30603448275862</v>
      </c>
    </row>
    <row r="91" spans="1:20" ht="24.75" customHeight="1">
      <c r="A91" s="16"/>
      <c r="B91" s="8" t="s">
        <v>29</v>
      </c>
      <c r="C91" s="25"/>
      <c r="D91" s="146" t="s">
        <v>17</v>
      </c>
      <c r="E91" s="147"/>
      <c r="F91" s="146" t="s">
        <v>13</v>
      </c>
      <c r="G91" s="147"/>
      <c r="H91" s="146" t="s">
        <v>151</v>
      </c>
      <c r="I91" s="165"/>
      <c r="J91" s="147"/>
      <c r="K91" s="146" t="s">
        <v>9</v>
      </c>
      <c r="L91" s="147"/>
      <c r="M91" s="98">
        <v>185.6</v>
      </c>
      <c r="N91" s="100">
        <v>32.12</v>
      </c>
      <c r="O91" s="100"/>
      <c r="P91" s="100"/>
      <c r="Q91" s="100"/>
      <c r="R91" s="100"/>
      <c r="S91" s="100"/>
      <c r="T91" s="102">
        <f>N91/M91*100</f>
        <v>17.30603448275862</v>
      </c>
    </row>
    <row r="92" spans="1:20" ht="18.75" customHeight="1">
      <c r="A92" s="17"/>
      <c r="B92" s="59" t="s">
        <v>54</v>
      </c>
      <c r="C92" s="58"/>
      <c r="D92" s="161" t="s">
        <v>17</v>
      </c>
      <c r="E92" s="161"/>
      <c r="F92" s="161" t="s">
        <v>13</v>
      </c>
      <c r="G92" s="161"/>
      <c r="H92" s="161" t="s">
        <v>55</v>
      </c>
      <c r="I92" s="161"/>
      <c r="J92" s="161"/>
      <c r="K92" s="161" t="s">
        <v>21</v>
      </c>
      <c r="L92" s="161"/>
      <c r="M92" s="84">
        <f>M93+M94</f>
        <v>4317.28</v>
      </c>
      <c r="N92" s="104">
        <f>N93+N94</f>
        <v>1585.3</v>
      </c>
      <c r="O92" s="104"/>
      <c r="P92" s="104"/>
      <c r="Q92" s="104"/>
      <c r="R92" s="104"/>
      <c r="S92" s="104"/>
      <c r="T92" s="104">
        <v>0</v>
      </c>
    </row>
    <row r="93" spans="1:20" ht="69.75" customHeight="1">
      <c r="A93" s="17"/>
      <c r="B93" s="23" t="s">
        <v>232</v>
      </c>
      <c r="C93" s="24"/>
      <c r="D93" s="146" t="s">
        <v>17</v>
      </c>
      <c r="E93" s="147"/>
      <c r="F93" s="146" t="s">
        <v>13</v>
      </c>
      <c r="G93" s="147"/>
      <c r="H93" s="146" t="s">
        <v>233</v>
      </c>
      <c r="I93" s="165"/>
      <c r="J93" s="147"/>
      <c r="K93" s="146" t="s">
        <v>7</v>
      </c>
      <c r="L93" s="147"/>
      <c r="M93" s="98">
        <v>2938.24</v>
      </c>
      <c r="N93" s="100">
        <v>1175.3</v>
      </c>
      <c r="O93" s="100"/>
      <c r="P93" s="100"/>
      <c r="Q93" s="100"/>
      <c r="R93" s="100"/>
      <c r="S93" s="100"/>
      <c r="T93" s="100">
        <v>0</v>
      </c>
    </row>
    <row r="94" spans="1:20" ht="37.5" customHeight="1">
      <c r="A94" s="17"/>
      <c r="B94" s="23" t="s">
        <v>234</v>
      </c>
      <c r="C94" s="24"/>
      <c r="D94" s="146" t="s">
        <v>17</v>
      </c>
      <c r="E94" s="147"/>
      <c r="F94" s="146" t="s">
        <v>13</v>
      </c>
      <c r="G94" s="147"/>
      <c r="H94" s="146" t="s">
        <v>142</v>
      </c>
      <c r="I94" s="165"/>
      <c r="J94" s="147"/>
      <c r="K94" s="146" t="s">
        <v>9</v>
      </c>
      <c r="L94" s="147"/>
      <c r="M94" s="76">
        <v>1379.04</v>
      </c>
      <c r="N94" s="100">
        <v>410</v>
      </c>
      <c r="O94" s="100"/>
      <c r="P94" s="100"/>
      <c r="Q94" s="100"/>
      <c r="R94" s="100"/>
      <c r="S94" s="100"/>
      <c r="T94" s="100">
        <v>0</v>
      </c>
    </row>
    <row r="95" spans="1:20" ht="21" customHeight="1">
      <c r="A95" s="17"/>
      <c r="B95" s="31" t="s">
        <v>107</v>
      </c>
      <c r="C95" s="30"/>
      <c r="D95" s="149" t="s">
        <v>17</v>
      </c>
      <c r="E95" s="149"/>
      <c r="F95" s="149" t="s">
        <v>14</v>
      </c>
      <c r="G95" s="149"/>
      <c r="H95" s="149" t="s">
        <v>26</v>
      </c>
      <c r="I95" s="149"/>
      <c r="J95" s="149"/>
      <c r="K95" s="149" t="s">
        <v>21</v>
      </c>
      <c r="L95" s="149"/>
      <c r="M95" s="72">
        <f>M96</f>
        <v>16.98</v>
      </c>
      <c r="N95" s="105">
        <f>N96</f>
        <v>10.47</v>
      </c>
      <c r="O95" s="105"/>
      <c r="P95" s="105"/>
      <c r="Q95" s="105"/>
      <c r="R95" s="105"/>
      <c r="S95" s="105"/>
      <c r="T95" s="105">
        <f>N95/M95*100</f>
        <v>61.660777385159015</v>
      </c>
    </row>
    <row r="96" spans="1:20" ht="21.75" customHeight="1">
      <c r="A96" s="17"/>
      <c r="B96" s="111" t="s">
        <v>108</v>
      </c>
      <c r="C96" s="25"/>
      <c r="D96" s="168" t="s">
        <v>17</v>
      </c>
      <c r="E96" s="168"/>
      <c r="F96" s="168" t="s">
        <v>14</v>
      </c>
      <c r="G96" s="168"/>
      <c r="H96" s="168" t="s">
        <v>109</v>
      </c>
      <c r="I96" s="168"/>
      <c r="J96" s="168"/>
      <c r="K96" s="168" t="s">
        <v>21</v>
      </c>
      <c r="L96" s="168"/>
      <c r="M96" s="99">
        <v>16.98</v>
      </c>
      <c r="N96" s="100">
        <f>N98</f>
        <v>10.47</v>
      </c>
      <c r="O96" s="100"/>
      <c r="P96" s="100"/>
      <c r="Q96" s="100"/>
      <c r="R96" s="100"/>
      <c r="S96" s="100"/>
      <c r="T96" s="100">
        <v>0</v>
      </c>
    </row>
    <row r="97" spans="1:20" ht="18" customHeight="1">
      <c r="A97" s="17"/>
      <c r="B97" s="23" t="s">
        <v>110</v>
      </c>
      <c r="C97" s="24"/>
      <c r="D97" s="146" t="s">
        <v>17</v>
      </c>
      <c r="E97" s="147"/>
      <c r="F97" s="146" t="s">
        <v>14</v>
      </c>
      <c r="G97" s="147"/>
      <c r="H97" s="146" t="s">
        <v>109</v>
      </c>
      <c r="I97" s="165"/>
      <c r="J97" s="147"/>
      <c r="K97" s="146" t="s">
        <v>7</v>
      </c>
      <c r="L97" s="147"/>
      <c r="M97" s="71">
        <v>0</v>
      </c>
      <c r="N97" s="100">
        <v>0</v>
      </c>
      <c r="O97" s="100"/>
      <c r="P97" s="100"/>
      <c r="Q97" s="100"/>
      <c r="R97" s="100"/>
      <c r="S97" s="100"/>
      <c r="T97" s="100">
        <v>0</v>
      </c>
    </row>
    <row r="98" spans="1:20" ht="22.5" customHeight="1">
      <c r="A98" s="17"/>
      <c r="B98" s="8" t="s">
        <v>29</v>
      </c>
      <c r="C98" s="24"/>
      <c r="D98" s="146" t="s">
        <v>17</v>
      </c>
      <c r="E98" s="147"/>
      <c r="F98" s="146" t="s">
        <v>14</v>
      </c>
      <c r="G98" s="147"/>
      <c r="H98" s="146" t="s">
        <v>109</v>
      </c>
      <c r="I98" s="165"/>
      <c r="J98" s="147"/>
      <c r="K98" s="146" t="s">
        <v>9</v>
      </c>
      <c r="L98" s="147"/>
      <c r="M98" s="71">
        <v>16.98</v>
      </c>
      <c r="N98" s="100">
        <v>10.47</v>
      </c>
      <c r="O98" s="100"/>
      <c r="P98" s="100"/>
      <c r="Q98" s="100"/>
      <c r="R98" s="100"/>
      <c r="S98" s="100"/>
      <c r="T98" s="100">
        <f>N98/M99*100</f>
        <v>0.06078917940994435</v>
      </c>
    </row>
    <row r="99" spans="1:20" ht="20.25" customHeight="1">
      <c r="A99" s="17"/>
      <c r="B99" s="46" t="s">
        <v>70</v>
      </c>
      <c r="C99" s="30"/>
      <c r="D99" s="154" t="s">
        <v>17</v>
      </c>
      <c r="E99" s="155"/>
      <c r="F99" s="154" t="s">
        <v>15</v>
      </c>
      <c r="G99" s="155"/>
      <c r="H99" s="154" t="s">
        <v>26</v>
      </c>
      <c r="I99" s="183"/>
      <c r="J99" s="155"/>
      <c r="K99" s="154" t="s">
        <v>21</v>
      </c>
      <c r="L99" s="155"/>
      <c r="M99" s="72">
        <f>M100</f>
        <v>17223.46</v>
      </c>
      <c r="N99" s="105">
        <f>N100</f>
        <v>3206.74</v>
      </c>
      <c r="O99" s="105"/>
      <c r="P99" s="105"/>
      <c r="Q99" s="105"/>
      <c r="R99" s="105"/>
      <c r="S99" s="105"/>
      <c r="T99" s="105">
        <f aca="true" t="shared" si="5" ref="T99:T112">N99/M99*100</f>
        <v>18.618442519679554</v>
      </c>
    </row>
    <row r="100" spans="1:20" ht="24" customHeight="1">
      <c r="A100" s="17"/>
      <c r="B100" s="11" t="s">
        <v>70</v>
      </c>
      <c r="C100" s="9"/>
      <c r="D100" s="152" t="s">
        <v>17</v>
      </c>
      <c r="E100" s="153"/>
      <c r="F100" s="152" t="s">
        <v>15</v>
      </c>
      <c r="G100" s="153"/>
      <c r="H100" s="166" t="s">
        <v>71</v>
      </c>
      <c r="I100" s="193"/>
      <c r="J100" s="167"/>
      <c r="K100" s="166" t="s">
        <v>21</v>
      </c>
      <c r="L100" s="167"/>
      <c r="M100" s="93">
        <f>M101+M104+M106+M108+M111</f>
        <v>17223.46</v>
      </c>
      <c r="N100" s="112">
        <f>N101+N104+N106+N108+N111</f>
        <v>3206.74</v>
      </c>
      <c r="O100" s="112"/>
      <c r="P100" s="112"/>
      <c r="Q100" s="112"/>
      <c r="R100" s="112"/>
      <c r="S100" s="112"/>
      <c r="T100" s="112">
        <f t="shared" si="5"/>
        <v>18.618442519679554</v>
      </c>
    </row>
    <row r="101" spans="1:20" ht="23.25" customHeight="1">
      <c r="A101" s="16"/>
      <c r="B101" s="60" t="s">
        <v>112</v>
      </c>
      <c r="C101" s="58"/>
      <c r="D101" s="161" t="s">
        <v>17</v>
      </c>
      <c r="E101" s="161"/>
      <c r="F101" s="161" t="s">
        <v>15</v>
      </c>
      <c r="G101" s="161"/>
      <c r="H101" s="158" t="s">
        <v>111</v>
      </c>
      <c r="I101" s="158"/>
      <c r="J101" s="158"/>
      <c r="K101" s="158" t="s">
        <v>21</v>
      </c>
      <c r="L101" s="158"/>
      <c r="M101" s="70">
        <f>M102+M103</f>
        <v>2919.12</v>
      </c>
      <c r="N101" s="104">
        <f>N102+N103</f>
        <v>773.25</v>
      </c>
      <c r="O101" s="104"/>
      <c r="P101" s="104"/>
      <c r="Q101" s="104"/>
      <c r="R101" s="104"/>
      <c r="S101" s="104"/>
      <c r="T101" s="104">
        <f t="shared" si="5"/>
        <v>26.48914741428924</v>
      </c>
    </row>
    <row r="102" spans="1:20" ht="31.5" customHeight="1">
      <c r="A102" s="16"/>
      <c r="B102" s="23" t="s">
        <v>29</v>
      </c>
      <c r="C102" s="24"/>
      <c r="D102" s="160" t="s">
        <v>17</v>
      </c>
      <c r="E102" s="160"/>
      <c r="F102" s="160" t="s">
        <v>15</v>
      </c>
      <c r="G102" s="160"/>
      <c r="H102" s="160" t="s">
        <v>111</v>
      </c>
      <c r="I102" s="160"/>
      <c r="J102" s="160"/>
      <c r="K102" s="160" t="s">
        <v>9</v>
      </c>
      <c r="L102" s="160"/>
      <c r="M102" s="71">
        <v>1239.12</v>
      </c>
      <c r="N102" s="100">
        <v>213.38</v>
      </c>
      <c r="O102" s="100"/>
      <c r="P102" s="100"/>
      <c r="Q102" s="100"/>
      <c r="R102" s="100"/>
      <c r="S102" s="100"/>
      <c r="T102" s="100">
        <f t="shared" si="5"/>
        <v>17.22028536380657</v>
      </c>
    </row>
    <row r="103" spans="1:20" ht="29.25" customHeight="1">
      <c r="A103" s="16"/>
      <c r="B103" s="23" t="s">
        <v>162</v>
      </c>
      <c r="C103" s="24"/>
      <c r="D103" s="160" t="s">
        <v>17</v>
      </c>
      <c r="E103" s="160"/>
      <c r="F103" s="160" t="s">
        <v>15</v>
      </c>
      <c r="G103" s="160"/>
      <c r="H103" s="160" t="s">
        <v>161</v>
      </c>
      <c r="I103" s="160"/>
      <c r="J103" s="160"/>
      <c r="K103" s="160" t="s">
        <v>9</v>
      </c>
      <c r="L103" s="160"/>
      <c r="M103" s="71">
        <v>1680</v>
      </c>
      <c r="N103" s="100">
        <v>559.87</v>
      </c>
      <c r="O103" s="100"/>
      <c r="P103" s="100"/>
      <c r="Q103" s="100"/>
      <c r="R103" s="100"/>
      <c r="S103" s="100"/>
      <c r="T103" s="100">
        <f t="shared" si="5"/>
        <v>33.32559523809524</v>
      </c>
    </row>
    <row r="104" spans="1:22" ht="26.25" customHeight="1">
      <c r="A104" s="16"/>
      <c r="B104" s="59" t="s">
        <v>139</v>
      </c>
      <c r="C104" s="39"/>
      <c r="D104" s="162" t="s">
        <v>17</v>
      </c>
      <c r="E104" s="164"/>
      <c r="F104" s="162" t="s">
        <v>15</v>
      </c>
      <c r="G104" s="164"/>
      <c r="H104" s="150" t="s">
        <v>72</v>
      </c>
      <c r="I104" s="169"/>
      <c r="J104" s="151"/>
      <c r="K104" s="150" t="s">
        <v>21</v>
      </c>
      <c r="L104" s="151"/>
      <c r="M104" s="70">
        <f>M105</f>
        <v>9108.13</v>
      </c>
      <c r="N104" s="104">
        <f>N105</f>
        <v>624.6</v>
      </c>
      <c r="O104" s="104"/>
      <c r="P104" s="104"/>
      <c r="Q104" s="104"/>
      <c r="R104" s="104"/>
      <c r="S104" s="104"/>
      <c r="T104" s="104">
        <f t="shared" si="5"/>
        <v>6.857609630077745</v>
      </c>
      <c r="V104" s="12"/>
    </row>
    <row r="105" spans="1:22" ht="25.5">
      <c r="A105" s="16"/>
      <c r="B105" s="23" t="s">
        <v>29</v>
      </c>
      <c r="C105" s="24"/>
      <c r="D105" s="146" t="s">
        <v>17</v>
      </c>
      <c r="E105" s="147"/>
      <c r="F105" s="146" t="s">
        <v>15</v>
      </c>
      <c r="G105" s="147"/>
      <c r="H105" s="146" t="s">
        <v>72</v>
      </c>
      <c r="I105" s="165"/>
      <c r="J105" s="147"/>
      <c r="K105" s="146" t="s">
        <v>9</v>
      </c>
      <c r="L105" s="147"/>
      <c r="M105" s="71">
        <v>9108.13</v>
      </c>
      <c r="N105" s="100">
        <v>624.6</v>
      </c>
      <c r="O105" s="100"/>
      <c r="P105" s="100"/>
      <c r="Q105" s="100"/>
      <c r="R105" s="100"/>
      <c r="S105" s="100"/>
      <c r="T105" s="100">
        <f t="shared" si="5"/>
        <v>6.857609630077745</v>
      </c>
      <c r="V105" s="12"/>
    </row>
    <row r="106" spans="1:20" ht="15.75">
      <c r="A106" s="16"/>
      <c r="B106" s="60" t="s">
        <v>113</v>
      </c>
      <c r="C106" s="39"/>
      <c r="D106" s="161" t="s">
        <v>17</v>
      </c>
      <c r="E106" s="161"/>
      <c r="F106" s="161" t="s">
        <v>15</v>
      </c>
      <c r="G106" s="161"/>
      <c r="H106" s="158" t="s">
        <v>114</v>
      </c>
      <c r="I106" s="158"/>
      <c r="J106" s="158"/>
      <c r="K106" s="158" t="s">
        <v>21</v>
      </c>
      <c r="L106" s="158"/>
      <c r="M106" s="70">
        <f>M107</f>
        <v>307.5</v>
      </c>
      <c r="N106" s="104">
        <f>N107</f>
        <v>19.3</v>
      </c>
      <c r="O106" s="104"/>
      <c r="P106" s="104"/>
      <c r="Q106" s="104"/>
      <c r="R106" s="104"/>
      <c r="S106" s="104"/>
      <c r="T106" s="104">
        <f t="shared" si="5"/>
        <v>6.276422764227642</v>
      </c>
    </row>
    <row r="107" spans="1:20" ht="25.5">
      <c r="A107" s="16"/>
      <c r="B107" s="23" t="s">
        <v>29</v>
      </c>
      <c r="C107" s="24"/>
      <c r="D107" s="160" t="s">
        <v>17</v>
      </c>
      <c r="E107" s="160"/>
      <c r="F107" s="160" t="s">
        <v>15</v>
      </c>
      <c r="G107" s="160"/>
      <c r="H107" s="160" t="s">
        <v>114</v>
      </c>
      <c r="I107" s="160"/>
      <c r="J107" s="160"/>
      <c r="K107" s="160" t="s">
        <v>9</v>
      </c>
      <c r="L107" s="160"/>
      <c r="M107" s="71">
        <v>307.5</v>
      </c>
      <c r="N107" s="100">
        <v>19.3</v>
      </c>
      <c r="O107" s="100"/>
      <c r="P107" s="100"/>
      <c r="Q107" s="100"/>
      <c r="R107" s="100"/>
      <c r="S107" s="100"/>
      <c r="T107" s="100">
        <f t="shared" si="5"/>
        <v>6.276422764227642</v>
      </c>
    </row>
    <row r="108" spans="1:20" ht="15.75">
      <c r="A108" s="16"/>
      <c r="B108" s="59" t="s">
        <v>115</v>
      </c>
      <c r="C108" s="39"/>
      <c r="D108" s="161" t="s">
        <v>17</v>
      </c>
      <c r="E108" s="161"/>
      <c r="F108" s="161" t="s">
        <v>15</v>
      </c>
      <c r="G108" s="161"/>
      <c r="H108" s="161" t="s">
        <v>116</v>
      </c>
      <c r="I108" s="161"/>
      <c r="J108" s="161"/>
      <c r="K108" s="161" t="s">
        <v>21</v>
      </c>
      <c r="L108" s="161"/>
      <c r="M108" s="85">
        <f>M109+M110</f>
        <v>127.8</v>
      </c>
      <c r="N108" s="104">
        <f>N109+N110</f>
        <v>33.63</v>
      </c>
      <c r="O108" s="104"/>
      <c r="P108" s="104"/>
      <c r="Q108" s="104"/>
      <c r="R108" s="104"/>
      <c r="S108" s="104"/>
      <c r="T108" s="104">
        <f t="shared" si="5"/>
        <v>26.314553990610328</v>
      </c>
    </row>
    <row r="109" spans="1:20" ht="24" customHeight="1">
      <c r="A109" s="16"/>
      <c r="B109" s="8" t="s">
        <v>154</v>
      </c>
      <c r="C109" s="24"/>
      <c r="D109" s="160" t="s">
        <v>17</v>
      </c>
      <c r="E109" s="160"/>
      <c r="F109" s="160" t="s">
        <v>15</v>
      </c>
      <c r="G109" s="160"/>
      <c r="H109" s="160" t="s">
        <v>116</v>
      </c>
      <c r="I109" s="160"/>
      <c r="J109" s="160"/>
      <c r="K109" s="160" t="s">
        <v>153</v>
      </c>
      <c r="L109" s="160"/>
      <c r="M109" s="71">
        <v>60</v>
      </c>
      <c r="N109" s="100">
        <v>27.5</v>
      </c>
      <c r="O109" s="100"/>
      <c r="P109" s="100"/>
      <c r="Q109" s="100"/>
      <c r="R109" s="100"/>
      <c r="S109" s="100"/>
      <c r="T109" s="100">
        <f t="shared" si="5"/>
        <v>45.83333333333333</v>
      </c>
    </row>
    <row r="110" spans="1:20" ht="25.5">
      <c r="A110" s="16"/>
      <c r="B110" s="23" t="s">
        <v>29</v>
      </c>
      <c r="C110" s="24"/>
      <c r="D110" s="160" t="s">
        <v>17</v>
      </c>
      <c r="E110" s="160"/>
      <c r="F110" s="160" t="s">
        <v>15</v>
      </c>
      <c r="G110" s="160"/>
      <c r="H110" s="160" t="s">
        <v>116</v>
      </c>
      <c r="I110" s="160"/>
      <c r="J110" s="160"/>
      <c r="K110" s="160" t="s">
        <v>9</v>
      </c>
      <c r="L110" s="160"/>
      <c r="M110" s="71">
        <v>67.8</v>
      </c>
      <c r="N110" s="100">
        <v>6.13</v>
      </c>
      <c r="O110" s="100"/>
      <c r="P110" s="100"/>
      <c r="Q110" s="100"/>
      <c r="R110" s="100"/>
      <c r="S110" s="100"/>
      <c r="T110" s="100">
        <f t="shared" si="5"/>
        <v>9.041297935103247</v>
      </c>
    </row>
    <row r="111" spans="1:20" ht="25.5" customHeight="1">
      <c r="A111" s="16"/>
      <c r="B111" s="60" t="s">
        <v>117</v>
      </c>
      <c r="C111" s="39"/>
      <c r="D111" s="162" t="s">
        <v>17</v>
      </c>
      <c r="E111" s="164"/>
      <c r="F111" s="162" t="s">
        <v>15</v>
      </c>
      <c r="G111" s="164"/>
      <c r="H111" s="150" t="s">
        <v>118</v>
      </c>
      <c r="I111" s="169"/>
      <c r="J111" s="151"/>
      <c r="K111" s="150" t="s">
        <v>21</v>
      </c>
      <c r="L111" s="151"/>
      <c r="M111" s="70">
        <f>M112</f>
        <v>4760.91</v>
      </c>
      <c r="N111" s="104">
        <f>N112</f>
        <v>1755.96</v>
      </c>
      <c r="O111" s="104"/>
      <c r="P111" s="104"/>
      <c r="Q111" s="104"/>
      <c r="R111" s="104"/>
      <c r="S111" s="104"/>
      <c r="T111" s="104">
        <f t="shared" si="5"/>
        <v>36.882864830463085</v>
      </c>
    </row>
    <row r="112" spans="1:20" ht="34.5" customHeight="1">
      <c r="A112" s="16"/>
      <c r="B112" s="23" t="s">
        <v>29</v>
      </c>
      <c r="C112" s="26"/>
      <c r="D112" s="146" t="s">
        <v>17</v>
      </c>
      <c r="E112" s="147"/>
      <c r="F112" s="146" t="s">
        <v>15</v>
      </c>
      <c r="G112" s="147"/>
      <c r="H112" s="146" t="s">
        <v>118</v>
      </c>
      <c r="I112" s="165"/>
      <c r="J112" s="147"/>
      <c r="K112" s="146">
        <v>500</v>
      </c>
      <c r="L112" s="147"/>
      <c r="M112" s="69">
        <v>4760.91</v>
      </c>
      <c r="N112" s="100">
        <v>1755.96</v>
      </c>
      <c r="O112" s="100"/>
      <c r="P112" s="100"/>
      <c r="Q112" s="100"/>
      <c r="R112" s="100"/>
      <c r="S112" s="100"/>
      <c r="T112" s="100">
        <f t="shared" si="5"/>
        <v>36.882864830463085</v>
      </c>
    </row>
    <row r="113" spans="1:20" ht="15.75" customHeight="1">
      <c r="A113" s="48"/>
      <c r="B113" s="47" t="s">
        <v>73</v>
      </c>
      <c r="C113" s="34"/>
      <c r="D113" s="159" t="s">
        <v>19</v>
      </c>
      <c r="E113" s="159"/>
      <c r="F113" s="159" t="s">
        <v>18</v>
      </c>
      <c r="G113" s="159"/>
      <c r="H113" s="159" t="s">
        <v>26</v>
      </c>
      <c r="I113" s="159"/>
      <c r="J113" s="159"/>
      <c r="K113" s="159" t="s">
        <v>21</v>
      </c>
      <c r="L113" s="159"/>
      <c r="M113" s="92">
        <f>M114</f>
        <v>72.05</v>
      </c>
      <c r="N113" s="106">
        <f>N114</f>
        <v>55.33</v>
      </c>
      <c r="O113" s="106"/>
      <c r="P113" s="106"/>
      <c r="Q113" s="106"/>
      <c r="R113" s="106"/>
      <c r="S113" s="106"/>
      <c r="T113" s="106">
        <f>N113/M113*100</f>
        <v>76.79389312977099</v>
      </c>
    </row>
    <row r="114" spans="1:20" ht="20.25" customHeight="1">
      <c r="A114" s="16"/>
      <c r="B114" s="59" t="s">
        <v>74</v>
      </c>
      <c r="C114" s="58"/>
      <c r="D114" s="161" t="s">
        <v>19</v>
      </c>
      <c r="E114" s="161"/>
      <c r="F114" s="161" t="s">
        <v>19</v>
      </c>
      <c r="G114" s="161"/>
      <c r="H114" s="161" t="s">
        <v>26</v>
      </c>
      <c r="I114" s="161"/>
      <c r="J114" s="161"/>
      <c r="K114" s="161" t="s">
        <v>21</v>
      </c>
      <c r="L114" s="161"/>
      <c r="M114" s="85">
        <f>M115</f>
        <v>72.05</v>
      </c>
      <c r="N114" s="104">
        <f>N115</f>
        <v>55.33</v>
      </c>
      <c r="O114" s="104"/>
      <c r="P114" s="104"/>
      <c r="Q114" s="104"/>
      <c r="R114" s="104"/>
      <c r="S114" s="104"/>
      <c r="T114" s="119">
        <f aca="true" t="shared" si="6" ref="T114:T151">N114/M114*100</f>
        <v>76.79389312977099</v>
      </c>
    </row>
    <row r="115" spans="1:20" ht="24" customHeight="1">
      <c r="A115" s="16"/>
      <c r="B115" s="8" t="s">
        <v>75</v>
      </c>
      <c r="C115" s="7"/>
      <c r="D115" s="148" t="s">
        <v>19</v>
      </c>
      <c r="E115" s="148"/>
      <c r="F115" s="148" t="s">
        <v>19</v>
      </c>
      <c r="G115" s="148"/>
      <c r="H115" s="148" t="s">
        <v>76</v>
      </c>
      <c r="I115" s="148"/>
      <c r="J115" s="148"/>
      <c r="K115" s="148" t="s">
        <v>21</v>
      </c>
      <c r="L115" s="148"/>
      <c r="M115" s="91">
        <f>M117</f>
        <v>72.05</v>
      </c>
      <c r="N115" s="100">
        <f>N116</f>
        <v>55.33</v>
      </c>
      <c r="O115" s="100"/>
      <c r="P115" s="100"/>
      <c r="Q115" s="100"/>
      <c r="R115" s="100"/>
      <c r="S115" s="100"/>
      <c r="T115" s="118">
        <f t="shared" si="6"/>
        <v>76.79389312977099</v>
      </c>
    </row>
    <row r="116" spans="1:20" ht="16.5" customHeight="1">
      <c r="A116" s="16"/>
      <c r="B116" s="8" t="s">
        <v>77</v>
      </c>
      <c r="C116" s="7"/>
      <c r="D116" s="148" t="s">
        <v>19</v>
      </c>
      <c r="E116" s="148"/>
      <c r="F116" s="148" t="s">
        <v>19</v>
      </c>
      <c r="G116" s="148"/>
      <c r="H116" s="148" t="s">
        <v>78</v>
      </c>
      <c r="I116" s="148"/>
      <c r="J116" s="148"/>
      <c r="K116" s="148" t="s">
        <v>21</v>
      </c>
      <c r="L116" s="148"/>
      <c r="M116" s="91">
        <f>M117</f>
        <v>72.05</v>
      </c>
      <c r="N116" s="100">
        <f>N117</f>
        <v>55.33</v>
      </c>
      <c r="O116" s="100"/>
      <c r="P116" s="100"/>
      <c r="Q116" s="100"/>
      <c r="R116" s="100"/>
      <c r="S116" s="100"/>
      <c r="T116" s="118">
        <f t="shared" si="6"/>
        <v>76.79389312977099</v>
      </c>
    </row>
    <row r="117" spans="1:20" ht="20.25" customHeight="1">
      <c r="A117" s="16"/>
      <c r="B117" s="23" t="s">
        <v>128</v>
      </c>
      <c r="C117" s="26"/>
      <c r="D117" s="160" t="s">
        <v>19</v>
      </c>
      <c r="E117" s="160"/>
      <c r="F117" s="160" t="s">
        <v>19</v>
      </c>
      <c r="G117" s="160"/>
      <c r="H117" s="160" t="s">
        <v>78</v>
      </c>
      <c r="I117" s="160"/>
      <c r="J117" s="160"/>
      <c r="K117" s="160">
        <v>500</v>
      </c>
      <c r="L117" s="160"/>
      <c r="M117" s="71">
        <v>72.05</v>
      </c>
      <c r="N117" s="100">
        <v>55.33</v>
      </c>
      <c r="O117" s="100"/>
      <c r="P117" s="100"/>
      <c r="Q117" s="100"/>
      <c r="R117" s="100"/>
      <c r="S117" s="100"/>
      <c r="T117" s="118">
        <f t="shared" si="6"/>
        <v>76.79389312977099</v>
      </c>
    </row>
    <row r="118" spans="1:20" ht="16.5" customHeight="1">
      <c r="A118" s="16"/>
      <c r="B118" s="8" t="s">
        <v>127</v>
      </c>
      <c r="C118" s="7"/>
      <c r="D118" s="148" t="s">
        <v>19</v>
      </c>
      <c r="E118" s="148"/>
      <c r="F118" s="148" t="s">
        <v>19</v>
      </c>
      <c r="G118" s="148"/>
      <c r="H118" s="148" t="s">
        <v>79</v>
      </c>
      <c r="I118" s="148"/>
      <c r="J118" s="148"/>
      <c r="K118" s="148" t="s">
        <v>21</v>
      </c>
      <c r="L118" s="148"/>
      <c r="M118" s="91">
        <v>0</v>
      </c>
      <c r="N118" s="100">
        <v>0</v>
      </c>
      <c r="O118" s="100"/>
      <c r="P118" s="100"/>
      <c r="Q118" s="100"/>
      <c r="R118" s="100"/>
      <c r="S118" s="100"/>
      <c r="T118" s="118">
        <v>0</v>
      </c>
    </row>
    <row r="119" spans="1:20" ht="15.75">
      <c r="A119" s="16"/>
      <c r="B119" s="8" t="s">
        <v>80</v>
      </c>
      <c r="C119" s="7"/>
      <c r="D119" s="148" t="s">
        <v>19</v>
      </c>
      <c r="E119" s="148"/>
      <c r="F119" s="148" t="s">
        <v>19</v>
      </c>
      <c r="G119" s="148"/>
      <c r="H119" s="148" t="s">
        <v>81</v>
      </c>
      <c r="I119" s="148"/>
      <c r="J119" s="148"/>
      <c r="K119" s="148" t="s">
        <v>21</v>
      </c>
      <c r="L119" s="148"/>
      <c r="M119" s="91">
        <v>0</v>
      </c>
      <c r="N119" s="100">
        <v>0</v>
      </c>
      <c r="O119" s="100"/>
      <c r="P119" s="100"/>
      <c r="Q119" s="100"/>
      <c r="R119" s="100"/>
      <c r="S119" s="100"/>
      <c r="T119" s="118">
        <v>0</v>
      </c>
    </row>
    <row r="120" spans="1:20" ht="25.5">
      <c r="A120" s="16"/>
      <c r="B120" s="23" t="s">
        <v>140</v>
      </c>
      <c r="C120" s="26"/>
      <c r="D120" s="160" t="s">
        <v>19</v>
      </c>
      <c r="E120" s="160"/>
      <c r="F120" s="160" t="s">
        <v>19</v>
      </c>
      <c r="G120" s="160"/>
      <c r="H120" s="160" t="s">
        <v>81</v>
      </c>
      <c r="I120" s="160"/>
      <c r="J120" s="160"/>
      <c r="K120" s="160">
        <v>500</v>
      </c>
      <c r="L120" s="160"/>
      <c r="M120" s="71">
        <v>0</v>
      </c>
      <c r="N120" s="100">
        <v>0</v>
      </c>
      <c r="O120" s="100"/>
      <c r="P120" s="100"/>
      <c r="Q120" s="100"/>
      <c r="R120" s="100"/>
      <c r="S120" s="100"/>
      <c r="T120" s="118">
        <v>0</v>
      </c>
    </row>
    <row r="121" spans="1:20" ht="15.75">
      <c r="A121" s="61"/>
      <c r="B121" s="40" t="s">
        <v>214</v>
      </c>
      <c r="C121" s="34"/>
      <c r="D121" s="159" t="s">
        <v>20</v>
      </c>
      <c r="E121" s="159"/>
      <c r="F121" s="159" t="s">
        <v>18</v>
      </c>
      <c r="G121" s="159"/>
      <c r="H121" s="159" t="s">
        <v>26</v>
      </c>
      <c r="I121" s="159"/>
      <c r="J121" s="159"/>
      <c r="K121" s="159" t="s">
        <v>21</v>
      </c>
      <c r="L121" s="159"/>
      <c r="M121" s="92">
        <f aca="true" t="shared" si="7" ref="M121:N124">M122</f>
        <v>457.68</v>
      </c>
      <c r="N121" s="106">
        <f t="shared" si="7"/>
        <v>67</v>
      </c>
      <c r="O121" s="100"/>
      <c r="P121" s="100"/>
      <c r="Q121" s="100"/>
      <c r="R121" s="100"/>
      <c r="S121" s="100"/>
      <c r="T121" s="106">
        <f t="shared" si="6"/>
        <v>14.639049117287186</v>
      </c>
    </row>
    <row r="122" spans="1:20" ht="25.5">
      <c r="A122" s="16"/>
      <c r="B122" s="31" t="s">
        <v>87</v>
      </c>
      <c r="C122" s="30"/>
      <c r="D122" s="154" t="s">
        <v>20</v>
      </c>
      <c r="E122" s="155"/>
      <c r="F122" s="154" t="s">
        <v>13</v>
      </c>
      <c r="G122" s="155"/>
      <c r="H122" s="154" t="s">
        <v>26</v>
      </c>
      <c r="I122" s="183"/>
      <c r="J122" s="155"/>
      <c r="K122" s="154" t="s">
        <v>21</v>
      </c>
      <c r="L122" s="155"/>
      <c r="M122" s="77">
        <f t="shared" si="7"/>
        <v>457.68</v>
      </c>
      <c r="N122" s="120">
        <f t="shared" si="7"/>
        <v>67</v>
      </c>
      <c r="O122" s="120"/>
      <c r="P122" s="120"/>
      <c r="Q122" s="120"/>
      <c r="R122" s="120"/>
      <c r="S122" s="120"/>
      <c r="T122" s="105">
        <f t="shared" si="6"/>
        <v>14.639049117287186</v>
      </c>
    </row>
    <row r="123" spans="1:20" ht="25.5">
      <c r="A123" s="16"/>
      <c r="B123" s="8" t="s">
        <v>123</v>
      </c>
      <c r="C123" s="7"/>
      <c r="D123" s="152" t="s">
        <v>20</v>
      </c>
      <c r="E123" s="153"/>
      <c r="F123" s="152" t="s">
        <v>13</v>
      </c>
      <c r="G123" s="153"/>
      <c r="H123" s="152" t="s">
        <v>85</v>
      </c>
      <c r="I123" s="182"/>
      <c r="J123" s="153"/>
      <c r="K123" s="152" t="s">
        <v>21</v>
      </c>
      <c r="L123" s="153"/>
      <c r="M123" s="113">
        <f t="shared" si="7"/>
        <v>457.68</v>
      </c>
      <c r="N123" s="100">
        <f t="shared" si="7"/>
        <v>67</v>
      </c>
      <c r="O123" s="100"/>
      <c r="P123" s="100"/>
      <c r="Q123" s="100"/>
      <c r="R123" s="100"/>
      <c r="S123" s="100"/>
      <c r="T123" s="118">
        <f t="shared" si="6"/>
        <v>14.639049117287186</v>
      </c>
    </row>
    <row r="124" spans="1:20" ht="25.5">
      <c r="A124" s="16"/>
      <c r="B124" s="8" t="s">
        <v>141</v>
      </c>
      <c r="C124" s="7"/>
      <c r="D124" s="152" t="s">
        <v>20</v>
      </c>
      <c r="E124" s="153"/>
      <c r="F124" s="152" t="s">
        <v>13</v>
      </c>
      <c r="G124" s="153"/>
      <c r="H124" s="152" t="s">
        <v>86</v>
      </c>
      <c r="I124" s="182"/>
      <c r="J124" s="153"/>
      <c r="K124" s="152" t="s">
        <v>10</v>
      </c>
      <c r="L124" s="153"/>
      <c r="M124" s="113">
        <f t="shared" si="7"/>
        <v>457.68</v>
      </c>
      <c r="N124" s="100">
        <f t="shared" si="7"/>
        <v>67</v>
      </c>
      <c r="O124" s="100"/>
      <c r="P124" s="100"/>
      <c r="Q124" s="100"/>
      <c r="R124" s="100"/>
      <c r="S124" s="100"/>
      <c r="T124" s="118">
        <f t="shared" si="6"/>
        <v>14.639049117287186</v>
      </c>
    </row>
    <row r="125" spans="1:20" ht="25.5">
      <c r="A125" s="16"/>
      <c r="B125" s="37" t="s">
        <v>29</v>
      </c>
      <c r="C125" s="7"/>
      <c r="D125" s="152" t="s">
        <v>20</v>
      </c>
      <c r="E125" s="153"/>
      <c r="F125" s="152" t="s">
        <v>13</v>
      </c>
      <c r="G125" s="153"/>
      <c r="H125" s="152" t="s">
        <v>86</v>
      </c>
      <c r="I125" s="182"/>
      <c r="J125" s="153"/>
      <c r="K125" s="146" t="s">
        <v>10</v>
      </c>
      <c r="L125" s="147"/>
      <c r="M125" s="113">
        <v>457.68</v>
      </c>
      <c r="N125" s="100">
        <v>67</v>
      </c>
      <c r="O125" s="100"/>
      <c r="P125" s="100"/>
      <c r="Q125" s="100"/>
      <c r="R125" s="100"/>
      <c r="S125" s="100"/>
      <c r="T125" s="118">
        <f t="shared" si="6"/>
        <v>14.639049117287186</v>
      </c>
    </row>
    <row r="126" spans="1:20" ht="15.75">
      <c r="A126" s="62"/>
      <c r="B126" s="40" t="s">
        <v>179</v>
      </c>
      <c r="C126" s="34"/>
      <c r="D126" s="159" t="s">
        <v>0</v>
      </c>
      <c r="E126" s="159"/>
      <c r="F126" s="159" t="s">
        <v>18</v>
      </c>
      <c r="G126" s="159"/>
      <c r="H126" s="159" t="s">
        <v>26</v>
      </c>
      <c r="I126" s="159"/>
      <c r="J126" s="159"/>
      <c r="K126" s="159" t="s">
        <v>21</v>
      </c>
      <c r="L126" s="159"/>
      <c r="M126" s="114">
        <f>M127</f>
        <v>338.2</v>
      </c>
      <c r="N126" s="106">
        <f>N127</f>
        <v>166.74</v>
      </c>
      <c r="O126" s="100"/>
      <c r="P126" s="100"/>
      <c r="Q126" s="100"/>
      <c r="R126" s="100"/>
      <c r="S126" s="100"/>
      <c r="T126" s="106">
        <f t="shared" si="6"/>
        <v>49.30218805440568</v>
      </c>
    </row>
    <row r="127" spans="1:20" ht="15.75">
      <c r="A127" s="16"/>
      <c r="B127" s="136" t="s">
        <v>181</v>
      </c>
      <c r="C127" s="28"/>
      <c r="D127" s="196" t="s">
        <v>0</v>
      </c>
      <c r="E127" s="197"/>
      <c r="F127" s="196" t="s">
        <v>13</v>
      </c>
      <c r="G127" s="197"/>
      <c r="H127" s="196" t="s">
        <v>26</v>
      </c>
      <c r="I127" s="198"/>
      <c r="J127" s="197"/>
      <c r="K127" s="196" t="s">
        <v>21</v>
      </c>
      <c r="L127" s="197"/>
      <c r="M127" s="137">
        <f>M128</f>
        <v>338.2</v>
      </c>
      <c r="N127" s="120">
        <f>N128</f>
        <v>166.74</v>
      </c>
      <c r="O127" s="120"/>
      <c r="P127" s="120"/>
      <c r="Q127" s="120"/>
      <c r="R127" s="120"/>
      <c r="S127" s="120"/>
      <c r="T127" s="105">
        <f t="shared" si="6"/>
        <v>49.30218805440568</v>
      </c>
    </row>
    <row r="128" spans="1:20" ht="25.5">
      <c r="A128" s="16"/>
      <c r="B128" s="37" t="s">
        <v>182</v>
      </c>
      <c r="C128" s="36"/>
      <c r="D128" s="170" t="s">
        <v>0</v>
      </c>
      <c r="E128" s="172"/>
      <c r="F128" s="170" t="s">
        <v>13</v>
      </c>
      <c r="G128" s="172"/>
      <c r="H128" s="146" t="s">
        <v>183</v>
      </c>
      <c r="I128" s="165"/>
      <c r="J128" s="147"/>
      <c r="K128" s="146" t="s">
        <v>185</v>
      </c>
      <c r="L128" s="147"/>
      <c r="M128" s="115">
        <v>338.2</v>
      </c>
      <c r="N128" s="100">
        <v>166.74</v>
      </c>
      <c r="O128" s="100"/>
      <c r="P128" s="100"/>
      <c r="Q128" s="100"/>
      <c r="R128" s="100"/>
      <c r="S128" s="100"/>
      <c r="T128" s="118">
        <f t="shared" si="6"/>
        <v>49.30218805440568</v>
      </c>
    </row>
    <row r="129" spans="1:20" ht="15.75">
      <c r="A129" s="48"/>
      <c r="B129" s="40" t="s">
        <v>189</v>
      </c>
      <c r="C129" s="50"/>
      <c r="D129" s="159" t="s">
        <v>190</v>
      </c>
      <c r="E129" s="159"/>
      <c r="F129" s="159" t="s">
        <v>18</v>
      </c>
      <c r="G129" s="159"/>
      <c r="H129" s="159" t="s">
        <v>26</v>
      </c>
      <c r="I129" s="159"/>
      <c r="J129" s="159"/>
      <c r="K129" s="159" t="s">
        <v>21</v>
      </c>
      <c r="L129" s="159"/>
      <c r="M129" s="114">
        <f aca="true" t="shared" si="8" ref="M129:N132">M130</f>
        <v>51.25</v>
      </c>
      <c r="N129" s="106">
        <f t="shared" si="8"/>
        <v>20.85</v>
      </c>
      <c r="O129" s="100"/>
      <c r="P129" s="100"/>
      <c r="Q129" s="100"/>
      <c r="R129" s="100"/>
      <c r="S129" s="100"/>
      <c r="T129" s="106">
        <f t="shared" si="6"/>
        <v>40.6829268292683</v>
      </c>
    </row>
    <row r="130" spans="1:20" ht="15.75">
      <c r="A130" s="16"/>
      <c r="B130" s="107" t="s">
        <v>124</v>
      </c>
      <c r="C130" s="30"/>
      <c r="D130" s="154" t="s">
        <v>190</v>
      </c>
      <c r="E130" s="155"/>
      <c r="F130" s="154" t="s">
        <v>14</v>
      </c>
      <c r="G130" s="155"/>
      <c r="H130" s="154" t="s">
        <v>26</v>
      </c>
      <c r="I130" s="183"/>
      <c r="J130" s="155"/>
      <c r="K130" s="154" t="s">
        <v>21</v>
      </c>
      <c r="L130" s="155"/>
      <c r="M130" s="138">
        <f t="shared" si="8"/>
        <v>51.25</v>
      </c>
      <c r="N130" s="120">
        <f t="shared" si="8"/>
        <v>20.85</v>
      </c>
      <c r="O130" s="120"/>
      <c r="P130" s="120"/>
      <c r="Q130" s="120"/>
      <c r="R130" s="120"/>
      <c r="S130" s="120"/>
      <c r="T130" s="105">
        <f t="shared" si="6"/>
        <v>40.6829268292683</v>
      </c>
    </row>
    <row r="131" spans="1:20" ht="25.5">
      <c r="A131" s="16"/>
      <c r="B131" s="10" t="s">
        <v>125</v>
      </c>
      <c r="C131" s="7"/>
      <c r="D131" s="152" t="s">
        <v>190</v>
      </c>
      <c r="E131" s="153"/>
      <c r="F131" s="152" t="s">
        <v>14</v>
      </c>
      <c r="G131" s="153"/>
      <c r="H131" s="152" t="s">
        <v>88</v>
      </c>
      <c r="I131" s="182"/>
      <c r="J131" s="153"/>
      <c r="K131" s="152" t="s">
        <v>21</v>
      </c>
      <c r="L131" s="153"/>
      <c r="M131" s="113">
        <f t="shared" si="8"/>
        <v>51.25</v>
      </c>
      <c r="N131" s="100">
        <f t="shared" si="8"/>
        <v>20.85</v>
      </c>
      <c r="O131" s="100"/>
      <c r="P131" s="100"/>
      <c r="Q131" s="100"/>
      <c r="R131" s="100"/>
      <c r="S131" s="100"/>
      <c r="T131" s="118">
        <f t="shared" si="6"/>
        <v>40.6829268292683</v>
      </c>
    </row>
    <row r="132" spans="1:20" ht="25.5">
      <c r="A132" s="16"/>
      <c r="B132" s="37" t="s">
        <v>126</v>
      </c>
      <c r="C132" s="36"/>
      <c r="D132" s="170" t="s">
        <v>190</v>
      </c>
      <c r="E132" s="172"/>
      <c r="F132" s="170" t="s">
        <v>14</v>
      </c>
      <c r="G132" s="172"/>
      <c r="H132" s="170" t="s">
        <v>89</v>
      </c>
      <c r="I132" s="171"/>
      <c r="J132" s="172"/>
      <c r="K132" s="170" t="s">
        <v>21</v>
      </c>
      <c r="L132" s="172"/>
      <c r="M132" s="115">
        <f t="shared" si="8"/>
        <v>51.25</v>
      </c>
      <c r="N132" s="100">
        <f t="shared" si="8"/>
        <v>20.85</v>
      </c>
      <c r="O132" s="100"/>
      <c r="P132" s="100"/>
      <c r="Q132" s="100"/>
      <c r="R132" s="100"/>
      <c r="S132" s="100"/>
      <c r="T132" s="118">
        <f t="shared" si="6"/>
        <v>40.6829268292683</v>
      </c>
    </row>
    <row r="133" spans="1:20" ht="25.5">
      <c r="A133" s="16"/>
      <c r="B133" s="23" t="s">
        <v>29</v>
      </c>
      <c r="C133" s="24"/>
      <c r="D133" s="146" t="s">
        <v>190</v>
      </c>
      <c r="E133" s="147"/>
      <c r="F133" s="146" t="s">
        <v>14</v>
      </c>
      <c r="G133" s="147"/>
      <c r="H133" s="146" t="s">
        <v>89</v>
      </c>
      <c r="I133" s="165"/>
      <c r="J133" s="147"/>
      <c r="K133" s="146" t="s">
        <v>9</v>
      </c>
      <c r="L133" s="147"/>
      <c r="M133" s="135">
        <v>51.25</v>
      </c>
      <c r="N133" s="100">
        <v>20.85</v>
      </c>
      <c r="O133" s="100"/>
      <c r="P133" s="100"/>
      <c r="Q133" s="100"/>
      <c r="R133" s="100"/>
      <c r="S133" s="100"/>
      <c r="T133" s="118">
        <f t="shared" si="6"/>
        <v>40.6829268292683</v>
      </c>
    </row>
    <row r="134" spans="1:20" ht="31.5">
      <c r="A134" s="61" t="s">
        <v>92</v>
      </c>
      <c r="B134" s="131" t="s">
        <v>224</v>
      </c>
      <c r="C134" s="132"/>
      <c r="D134" s="199" t="s">
        <v>20</v>
      </c>
      <c r="E134" s="199"/>
      <c r="F134" s="199" t="s">
        <v>13</v>
      </c>
      <c r="G134" s="199"/>
      <c r="H134" s="200" t="s">
        <v>26</v>
      </c>
      <c r="I134" s="201"/>
      <c r="J134" s="202"/>
      <c r="K134" s="199" t="s">
        <v>21</v>
      </c>
      <c r="L134" s="199"/>
      <c r="M134" s="133">
        <f>M135+M139+M147</f>
        <v>5422.21</v>
      </c>
      <c r="N134" s="127">
        <f>N135+N139+N147</f>
        <v>2203.9</v>
      </c>
      <c r="O134" s="128"/>
      <c r="P134" s="128"/>
      <c r="Q134" s="128"/>
      <c r="R134" s="128"/>
      <c r="S134" s="128"/>
      <c r="T134" s="127">
        <f t="shared" si="6"/>
        <v>40.64578834091635</v>
      </c>
    </row>
    <row r="135" spans="1:20" ht="15.75">
      <c r="A135" s="61"/>
      <c r="B135" s="47" t="s">
        <v>73</v>
      </c>
      <c r="C135" s="34"/>
      <c r="D135" s="159" t="s">
        <v>19</v>
      </c>
      <c r="E135" s="159"/>
      <c r="F135" s="159" t="s">
        <v>18</v>
      </c>
      <c r="G135" s="159"/>
      <c r="H135" s="159" t="s">
        <v>26</v>
      </c>
      <c r="I135" s="159"/>
      <c r="J135" s="159"/>
      <c r="K135" s="159" t="s">
        <v>21</v>
      </c>
      <c r="L135" s="159"/>
      <c r="M135" s="92">
        <f>M136+M138</f>
        <v>159.4</v>
      </c>
      <c r="N135" s="106">
        <f>N136+N138</f>
        <v>76.77000000000001</v>
      </c>
      <c r="O135" s="117"/>
      <c r="P135" s="117"/>
      <c r="Q135" s="117"/>
      <c r="R135" s="117"/>
      <c r="S135" s="117"/>
      <c r="T135" s="106">
        <f t="shared" si="6"/>
        <v>48.16185696361355</v>
      </c>
    </row>
    <row r="136" spans="1:20" ht="27" customHeight="1">
      <c r="A136" s="61"/>
      <c r="B136" s="8" t="s">
        <v>75</v>
      </c>
      <c r="C136" s="25"/>
      <c r="D136" s="168" t="s">
        <v>19</v>
      </c>
      <c r="E136" s="168"/>
      <c r="F136" s="168" t="s">
        <v>19</v>
      </c>
      <c r="G136" s="168"/>
      <c r="H136" s="148" t="s">
        <v>76</v>
      </c>
      <c r="I136" s="148"/>
      <c r="J136" s="148"/>
      <c r="K136" s="160" t="s">
        <v>21</v>
      </c>
      <c r="L136" s="160"/>
      <c r="M136" s="71">
        <f>M137</f>
        <v>109.4</v>
      </c>
      <c r="N136" s="100">
        <f>N137</f>
        <v>53.38</v>
      </c>
      <c r="O136" s="100"/>
      <c r="P136" s="100"/>
      <c r="Q136" s="100"/>
      <c r="R136" s="100"/>
      <c r="S136" s="100"/>
      <c r="T136" s="102">
        <f t="shared" si="6"/>
        <v>48.79341864716636</v>
      </c>
    </row>
    <row r="137" spans="1:20" ht="15.75" customHeight="1">
      <c r="A137" s="61"/>
      <c r="B137" s="8" t="s">
        <v>46</v>
      </c>
      <c r="C137" s="7"/>
      <c r="D137" s="148" t="s">
        <v>19</v>
      </c>
      <c r="E137" s="148"/>
      <c r="F137" s="148" t="s">
        <v>19</v>
      </c>
      <c r="G137" s="148"/>
      <c r="H137" s="148" t="s">
        <v>221</v>
      </c>
      <c r="I137" s="148"/>
      <c r="J137" s="148"/>
      <c r="K137" s="148" t="s">
        <v>11</v>
      </c>
      <c r="L137" s="148"/>
      <c r="M137" s="69">
        <v>109.4</v>
      </c>
      <c r="N137" s="100">
        <v>53.38</v>
      </c>
      <c r="O137" s="100"/>
      <c r="P137" s="100"/>
      <c r="Q137" s="100"/>
      <c r="R137" s="100"/>
      <c r="S137" s="100"/>
      <c r="T137" s="102">
        <f t="shared" si="6"/>
        <v>48.79341864716636</v>
      </c>
    </row>
    <row r="138" spans="1:20" ht="28.5" customHeight="1">
      <c r="A138" s="61"/>
      <c r="B138" s="8" t="s">
        <v>222</v>
      </c>
      <c r="C138" s="7"/>
      <c r="D138" s="148" t="s">
        <v>19</v>
      </c>
      <c r="E138" s="148"/>
      <c r="F138" s="148" t="s">
        <v>19</v>
      </c>
      <c r="G138" s="148"/>
      <c r="H138" s="148" t="s">
        <v>223</v>
      </c>
      <c r="I138" s="148"/>
      <c r="J138" s="148"/>
      <c r="K138" s="148" t="s">
        <v>11</v>
      </c>
      <c r="L138" s="148"/>
      <c r="M138" s="69">
        <v>50</v>
      </c>
      <c r="N138" s="100">
        <v>23.39</v>
      </c>
      <c r="O138" s="100"/>
      <c r="P138" s="100"/>
      <c r="Q138" s="100"/>
      <c r="R138" s="100"/>
      <c r="S138" s="100"/>
      <c r="T138" s="102">
        <f t="shared" si="6"/>
        <v>46.78</v>
      </c>
    </row>
    <row r="139" spans="1:20" ht="12.75">
      <c r="A139" s="55"/>
      <c r="B139" s="141" t="s">
        <v>82</v>
      </c>
      <c r="C139" s="34"/>
      <c r="D139" s="156" t="s">
        <v>20</v>
      </c>
      <c r="E139" s="157"/>
      <c r="F139" s="156" t="s">
        <v>13</v>
      </c>
      <c r="G139" s="157"/>
      <c r="H139" s="156" t="s">
        <v>26</v>
      </c>
      <c r="I139" s="184"/>
      <c r="J139" s="157"/>
      <c r="K139" s="156" t="s">
        <v>21</v>
      </c>
      <c r="L139" s="157"/>
      <c r="M139" s="92">
        <f>M140+M143+M146</f>
        <v>4547.63</v>
      </c>
      <c r="N139" s="106">
        <f>N140+N143+N146</f>
        <v>1750.25</v>
      </c>
      <c r="O139" s="100"/>
      <c r="P139" s="100"/>
      <c r="Q139" s="100"/>
      <c r="R139" s="100"/>
      <c r="S139" s="100"/>
      <c r="T139" s="106">
        <f t="shared" si="6"/>
        <v>38.487080083472044</v>
      </c>
    </row>
    <row r="140" spans="1:20" ht="41.25">
      <c r="A140" s="16"/>
      <c r="B140" s="31" t="s">
        <v>228</v>
      </c>
      <c r="C140" s="30"/>
      <c r="D140" s="154" t="s">
        <v>20</v>
      </c>
      <c r="E140" s="155"/>
      <c r="F140" s="154" t="s">
        <v>13</v>
      </c>
      <c r="G140" s="155"/>
      <c r="H140" s="154" t="s">
        <v>120</v>
      </c>
      <c r="I140" s="183"/>
      <c r="J140" s="155"/>
      <c r="K140" s="154" t="s">
        <v>21</v>
      </c>
      <c r="L140" s="155"/>
      <c r="M140" s="72">
        <f>M141</f>
        <v>3735.95</v>
      </c>
      <c r="N140" s="105">
        <f>N141</f>
        <v>1348.45</v>
      </c>
      <c r="O140" s="105"/>
      <c r="P140" s="105"/>
      <c r="Q140" s="105"/>
      <c r="R140" s="105"/>
      <c r="S140" s="105"/>
      <c r="T140" s="105">
        <f t="shared" si="6"/>
        <v>36.093898472945305</v>
      </c>
    </row>
    <row r="141" spans="1:20" ht="25.5">
      <c r="A141" s="16"/>
      <c r="B141" s="37" t="s">
        <v>135</v>
      </c>
      <c r="C141" s="7"/>
      <c r="D141" s="152" t="s">
        <v>20</v>
      </c>
      <c r="E141" s="153"/>
      <c r="F141" s="152" t="s">
        <v>13</v>
      </c>
      <c r="G141" s="153"/>
      <c r="H141" s="152" t="s">
        <v>121</v>
      </c>
      <c r="I141" s="182"/>
      <c r="J141" s="153"/>
      <c r="K141" s="152" t="s">
        <v>21</v>
      </c>
      <c r="L141" s="153"/>
      <c r="M141" s="91">
        <f>M142</f>
        <v>3735.95</v>
      </c>
      <c r="N141" s="100">
        <f>N142</f>
        <v>1348.45</v>
      </c>
      <c r="O141" s="100"/>
      <c r="P141" s="100"/>
      <c r="Q141" s="100"/>
      <c r="R141" s="100"/>
      <c r="S141" s="100"/>
      <c r="T141" s="118">
        <f t="shared" si="6"/>
        <v>36.093898472945305</v>
      </c>
    </row>
    <row r="142" spans="1:20" ht="15.75">
      <c r="A142" s="16"/>
      <c r="B142" s="23" t="s">
        <v>46</v>
      </c>
      <c r="C142" s="24"/>
      <c r="D142" s="146" t="s">
        <v>20</v>
      </c>
      <c r="E142" s="147"/>
      <c r="F142" s="146" t="s">
        <v>13</v>
      </c>
      <c r="G142" s="147"/>
      <c r="H142" s="146" t="s">
        <v>121</v>
      </c>
      <c r="I142" s="165"/>
      <c r="J142" s="147"/>
      <c r="K142" s="146" t="s">
        <v>11</v>
      </c>
      <c r="L142" s="147"/>
      <c r="M142" s="71">
        <v>3735.95</v>
      </c>
      <c r="N142" s="100">
        <v>1348.45</v>
      </c>
      <c r="O142" s="100"/>
      <c r="P142" s="100"/>
      <c r="Q142" s="100"/>
      <c r="R142" s="100"/>
      <c r="S142" s="100"/>
      <c r="T142" s="118">
        <f t="shared" si="6"/>
        <v>36.093898472945305</v>
      </c>
    </row>
    <row r="143" spans="1:20" ht="15.75">
      <c r="A143" s="16"/>
      <c r="B143" s="46" t="s">
        <v>122</v>
      </c>
      <c r="C143" s="28"/>
      <c r="D143" s="154" t="s">
        <v>20</v>
      </c>
      <c r="E143" s="155"/>
      <c r="F143" s="154" t="s">
        <v>13</v>
      </c>
      <c r="G143" s="155"/>
      <c r="H143" s="154" t="s">
        <v>83</v>
      </c>
      <c r="I143" s="183"/>
      <c r="J143" s="155"/>
      <c r="K143" s="154" t="s">
        <v>21</v>
      </c>
      <c r="L143" s="155"/>
      <c r="M143" s="138">
        <f>M144</f>
        <v>671.68</v>
      </c>
      <c r="N143" s="105">
        <f>N144</f>
        <v>277.72</v>
      </c>
      <c r="O143" s="105"/>
      <c r="P143" s="105"/>
      <c r="Q143" s="105"/>
      <c r="R143" s="105"/>
      <c r="S143" s="105"/>
      <c r="T143" s="105">
        <f t="shared" si="6"/>
        <v>41.34707003334922</v>
      </c>
    </row>
    <row r="144" spans="1:20" ht="25.5">
      <c r="A144" s="16"/>
      <c r="B144" s="37" t="s">
        <v>47</v>
      </c>
      <c r="C144" s="7"/>
      <c r="D144" s="152" t="s">
        <v>20</v>
      </c>
      <c r="E144" s="153"/>
      <c r="F144" s="152" t="s">
        <v>13</v>
      </c>
      <c r="G144" s="153"/>
      <c r="H144" s="152" t="s">
        <v>84</v>
      </c>
      <c r="I144" s="182"/>
      <c r="J144" s="153"/>
      <c r="K144" s="152" t="s">
        <v>21</v>
      </c>
      <c r="L144" s="153"/>
      <c r="M144" s="115">
        <f>M145</f>
        <v>671.68</v>
      </c>
      <c r="N144" s="100">
        <f>N145</f>
        <v>277.72</v>
      </c>
      <c r="O144" s="100"/>
      <c r="P144" s="100"/>
      <c r="Q144" s="100"/>
      <c r="R144" s="100"/>
      <c r="S144" s="100"/>
      <c r="T144" s="118">
        <f t="shared" si="6"/>
        <v>41.34707003334922</v>
      </c>
    </row>
    <row r="145" spans="1:20" ht="15.75">
      <c r="A145" s="16"/>
      <c r="B145" s="23" t="s">
        <v>46</v>
      </c>
      <c r="C145" s="24"/>
      <c r="D145" s="146" t="s">
        <v>20</v>
      </c>
      <c r="E145" s="147"/>
      <c r="F145" s="146" t="s">
        <v>13</v>
      </c>
      <c r="G145" s="147"/>
      <c r="H145" s="146" t="s">
        <v>84</v>
      </c>
      <c r="I145" s="165"/>
      <c r="J145" s="147"/>
      <c r="K145" s="146" t="s">
        <v>11</v>
      </c>
      <c r="L145" s="147"/>
      <c r="M145" s="98">
        <v>671.68</v>
      </c>
      <c r="N145" s="100">
        <v>277.72</v>
      </c>
      <c r="O145" s="100"/>
      <c r="P145" s="100"/>
      <c r="Q145" s="100"/>
      <c r="R145" s="100"/>
      <c r="S145" s="100"/>
      <c r="T145" s="118">
        <f t="shared" si="6"/>
        <v>41.34707003334922</v>
      </c>
    </row>
    <row r="146" spans="1:20" ht="51">
      <c r="A146" s="16"/>
      <c r="B146" s="31" t="s">
        <v>178</v>
      </c>
      <c r="C146" s="30"/>
      <c r="D146" s="154" t="s">
        <v>20</v>
      </c>
      <c r="E146" s="155"/>
      <c r="F146" s="154" t="s">
        <v>13</v>
      </c>
      <c r="G146" s="155"/>
      <c r="H146" s="154" t="s">
        <v>176</v>
      </c>
      <c r="I146" s="183"/>
      <c r="J146" s="155"/>
      <c r="K146" s="154" t="s">
        <v>11</v>
      </c>
      <c r="L146" s="155"/>
      <c r="M146" s="77">
        <v>140</v>
      </c>
      <c r="N146" s="105">
        <v>124.08</v>
      </c>
      <c r="O146" s="120"/>
      <c r="P146" s="120"/>
      <c r="Q146" s="120"/>
      <c r="R146" s="120"/>
      <c r="S146" s="120"/>
      <c r="T146" s="105">
        <f t="shared" si="6"/>
        <v>88.62857142857142</v>
      </c>
    </row>
    <row r="147" spans="1:20" ht="15.75">
      <c r="A147" s="65"/>
      <c r="B147" s="40" t="s">
        <v>189</v>
      </c>
      <c r="C147" s="50"/>
      <c r="D147" s="159" t="s">
        <v>190</v>
      </c>
      <c r="E147" s="159"/>
      <c r="F147" s="159" t="s">
        <v>18</v>
      </c>
      <c r="G147" s="159"/>
      <c r="H147" s="159" t="s">
        <v>26</v>
      </c>
      <c r="I147" s="159"/>
      <c r="J147" s="159"/>
      <c r="K147" s="159" t="s">
        <v>21</v>
      </c>
      <c r="L147" s="159"/>
      <c r="M147" s="81">
        <f>M148</f>
        <v>715.18</v>
      </c>
      <c r="N147" s="106">
        <f>N148</f>
        <v>376.88</v>
      </c>
      <c r="O147" s="117"/>
      <c r="P147" s="117"/>
      <c r="Q147" s="117"/>
      <c r="R147" s="117"/>
      <c r="S147" s="117"/>
      <c r="T147" s="106">
        <f t="shared" si="6"/>
        <v>52.697223076707964</v>
      </c>
    </row>
    <row r="148" spans="1:20" ht="15.75">
      <c r="A148" s="65"/>
      <c r="B148" s="51" t="s">
        <v>124</v>
      </c>
      <c r="C148" s="9"/>
      <c r="D148" s="166" t="s">
        <v>190</v>
      </c>
      <c r="E148" s="167"/>
      <c r="F148" s="166" t="s">
        <v>14</v>
      </c>
      <c r="G148" s="167"/>
      <c r="H148" s="166" t="s">
        <v>26</v>
      </c>
      <c r="I148" s="193"/>
      <c r="J148" s="167"/>
      <c r="K148" s="166" t="s">
        <v>21</v>
      </c>
      <c r="L148" s="167"/>
      <c r="M148" s="116">
        <f>M149+M150</f>
        <v>715.18</v>
      </c>
      <c r="N148" s="100">
        <f>N149+N150</f>
        <v>376.88</v>
      </c>
      <c r="O148" s="100"/>
      <c r="P148" s="100"/>
      <c r="Q148" s="100"/>
      <c r="R148" s="100"/>
      <c r="S148" s="100"/>
      <c r="T148" s="118">
        <f t="shared" si="6"/>
        <v>52.697223076707964</v>
      </c>
    </row>
    <row r="149" spans="1:20" ht="15.75">
      <c r="A149" s="65"/>
      <c r="B149" s="23" t="s">
        <v>46</v>
      </c>
      <c r="C149" s="24"/>
      <c r="D149" s="146" t="s">
        <v>190</v>
      </c>
      <c r="E149" s="147"/>
      <c r="F149" s="146" t="s">
        <v>14</v>
      </c>
      <c r="G149" s="147"/>
      <c r="H149" s="146" t="s">
        <v>89</v>
      </c>
      <c r="I149" s="165"/>
      <c r="J149" s="147"/>
      <c r="K149" s="146" t="s">
        <v>11</v>
      </c>
      <c r="L149" s="147"/>
      <c r="M149" s="97">
        <v>526.26</v>
      </c>
      <c r="N149" s="100">
        <v>242.58</v>
      </c>
      <c r="O149" s="100"/>
      <c r="P149" s="100"/>
      <c r="Q149" s="100"/>
      <c r="R149" s="100"/>
      <c r="S149" s="100"/>
      <c r="T149" s="118">
        <f t="shared" si="6"/>
        <v>46.09508607912439</v>
      </c>
    </row>
    <row r="150" spans="1:20" ht="25.5">
      <c r="A150" s="65"/>
      <c r="B150" s="23" t="s">
        <v>180</v>
      </c>
      <c r="C150" s="24"/>
      <c r="D150" s="146" t="s">
        <v>190</v>
      </c>
      <c r="E150" s="147"/>
      <c r="F150" s="146" t="s">
        <v>14</v>
      </c>
      <c r="G150" s="147"/>
      <c r="H150" s="146" t="s">
        <v>206</v>
      </c>
      <c r="I150" s="165"/>
      <c r="J150" s="147"/>
      <c r="K150" s="146" t="s">
        <v>11</v>
      </c>
      <c r="L150" s="147"/>
      <c r="M150" s="97">
        <v>188.92</v>
      </c>
      <c r="N150" s="100">
        <v>134.3</v>
      </c>
      <c r="O150" s="100"/>
      <c r="P150" s="100"/>
      <c r="Q150" s="100"/>
      <c r="R150" s="100"/>
      <c r="S150" s="100"/>
      <c r="T150" s="118">
        <f t="shared" si="6"/>
        <v>71.08829134024985</v>
      </c>
    </row>
    <row r="151" spans="1:20" ht="16.5" thickBot="1">
      <c r="A151" s="56"/>
      <c r="B151" s="124" t="s">
        <v>2</v>
      </c>
      <c r="C151" s="125"/>
      <c r="D151" s="181"/>
      <c r="E151" s="181"/>
      <c r="F151" s="181"/>
      <c r="G151" s="181"/>
      <c r="H151" s="181"/>
      <c r="I151" s="181"/>
      <c r="J151" s="181"/>
      <c r="K151" s="181"/>
      <c r="L151" s="181"/>
      <c r="M151" s="134">
        <f>M12+M134</f>
        <v>46252.479999999996</v>
      </c>
      <c r="N151" s="127">
        <f>N134+N12</f>
        <v>12270.39</v>
      </c>
      <c r="O151" s="128"/>
      <c r="P151" s="128"/>
      <c r="Q151" s="128"/>
      <c r="R151" s="128"/>
      <c r="S151" s="128"/>
      <c r="T151" s="127">
        <f t="shared" si="6"/>
        <v>26.529150436906303</v>
      </c>
    </row>
    <row r="152" spans="2:12" ht="12.75">
      <c r="B152" s="53" t="s">
        <v>229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ht="12.75">
      <c r="B153" s="53" t="s">
        <v>230</v>
      </c>
    </row>
    <row r="157" ht="12.75">
      <c r="B157" s="52"/>
    </row>
    <row r="159" ht="12.75">
      <c r="B159" s="57"/>
    </row>
  </sheetData>
  <sheetProtection/>
  <mergeCells count="568">
    <mergeCell ref="K150:L150"/>
    <mergeCell ref="K143:L143"/>
    <mergeCell ref="H143:J143"/>
    <mergeCell ref="H142:J142"/>
    <mergeCell ref="K142:L142"/>
    <mergeCell ref="H145:J145"/>
    <mergeCell ref="K146:L146"/>
    <mergeCell ref="K144:L144"/>
    <mergeCell ref="K145:L145"/>
    <mergeCell ref="H146:J146"/>
    <mergeCell ref="K147:L147"/>
    <mergeCell ref="H147:J147"/>
    <mergeCell ref="K132:L132"/>
    <mergeCell ref="K141:L141"/>
    <mergeCell ref="K138:L138"/>
    <mergeCell ref="H130:J130"/>
    <mergeCell ref="H133:J133"/>
    <mergeCell ref="H129:J129"/>
    <mergeCell ref="K131:L131"/>
    <mergeCell ref="K134:L134"/>
    <mergeCell ref="K133:L133"/>
    <mergeCell ref="H134:J134"/>
    <mergeCell ref="H131:J131"/>
    <mergeCell ref="K130:L130"/>
    <mergeCell ref="K129:L129"/>
    <mergeCell ref="K137:L137"/>
    <mergeCell ref="K119:L119"/>
    <mergeCell ref="K128:L128"/>
    <mergeCell ref="K124:L124"/>
    <mergeCell ref="K114:L114"/>
    <mergeCell ref="H113:J113"/>
    <mergeCell ref="H114:J114"/>
    <mergeCell ref="K120:L120"/>
    <mergeCell ref="H119:J119"/>
    <mergeCell ref="H118:J118"/>
    <mergeCell ref="H120:J120"/>
    <mergeCell ref="K115:L115"/>
    <mergeCell ref="K117:L117"/>
    <mergeCell ref="H117:J117"/>
    <mergeCell ref="K118:L118"/>
    <mergeCell ref="H123:J123"/>
    <mergeCell ref="H124:J124"/>
    <mergeCell ref="K121:L121"/>
    <mergeCell ref="K123:L123"/>
    <mergeCell ref="H122:J122"/>
    <mergeCell ref="K125:L125"/>
    <mergeCell ref="K126:L126"/>
    <mergeCell ref="K122:L122"/>
    <mergeCell ref="K127:L127"/>
    <mergeCell ref="K116:L116"/>
    <mergeCell ref="K113:L113"/>
    <mergeCell ref="H115:J115"/>
    <mergeCell ref="K95:L95"/>
    <mergeCell ref="K100:L100"/>
    <mergeCell ref="K98:L98"/>
    <mergeCell ref="K99:L99"/>
    <mergeCell ref="K101:L101"/>
    <mergeCell ref="K112:L112"/>
    <mergeCell ref="H111:J111"/>
    <mergeCell ref="H110:J110"/>
    <mergeCell ref="H108:J108"/>
    <mergeCell ref="H109:J109"/>
    <mergeCell ref="K109:L109"/>
    <mergeCell ref="K111:L111"/>
    <mergeCell ref="K108:L108"/>
    <mergeCell ref="K106:L106"/>
    <mergeCell ref="K104:L104"/>
    <mergeCell ref="K102:L102"/>
    <mergeCell ref="K105:L105"/>
    <mergeCell ref="F100:G100"/>
    <mergeCell ref="F89:G89"/>
    <mergeCell ref="F98:G98"/>
    <mergeCell ref="H96:J96"/>
    <mergeCell ref="H95:J95"/>
    <mergeCell ref="F96:G96"/>
    <mergeCell ref="H92:J92"/>
    <mergeCell ref="F99:G99"/>
    <mergeCell ref="H99:J99"/>
    <mergeCell ref="H98:J98"/>
    <mergeCell ref="H97:J97"/>
    <mergeCell ref="F94:G94"/>
    <mergeCell ref="F87:G87"/>
    <mergeCell ref="F88:G88"/>
    <mergeCell ref="H90:J90"/>
    <mergeCell ref="F90:G90"/>
    <mergeCell ref="K92:L92"/>
    <mergeCell ref="K74:L74"/>
    <mergeCell ref="K76:L76"/>
    <mergeCell ref="K75:L75"/>
    <mergeCell ref="K81:L81"/>
    <mergeCell ref="K78:L78"/>
    <mergeCell ref="K79:L79"/>
    <mergeCell ref="K80:L80"/>
    <mergeCell ref="K77:L77"/>
    <mergeCell ref="H91:J91"/>
    <mergeCell ref="H93:J93"/>
    <mergeCell ref="K93:L93"/>
    <mergeCell ref="K94:L94"/>
    <mergeCell ref="K91:L91"/>
    <mergeCell ref="F63:G63"/>
    <mergeCell ref="F68:G68"/>
    <mergeCell ref="F69:G69"/>
    <mergeCell ref="H88:J88"/>
    <mergeCell ref="H72:J72"/>
    <mergeCell ref="H77:J77"/>
    <mergeCell ref="F80:G80"/>
    <mergeCell ref="H61:J61"/>
    <mergeCell ref="H65:J65"/>
    <mergeCell ref="H74:J74"/>
    <mergeCell ref="H71:J71"/>
    <mergeCell ref="H62:J62"/>
    <mergeCell ref="H85:J85"/>
    <mergeCell ref="H86:J86"/>
    <mergeCell ref="F75:G75"/>
    <mergeCell ref="F76:G76"/>
    <mergeCell ref="H81:J81"/>
    <mergeCell ref="F84:G84"/>
    <mergeCell ref="F83:G83"/>
    <mergeCell ref="F85:G85"/>
    <mergeCell ref="F79:G79"/>
    <mergeCell ref="F71:G71"/>
    <mergeCell ref="F74:G74"/>
    <mergeCell ref="F67:G67"/>
    <mergeCell ref="K70:L70"/>
    <mergeCell ref="K67:L67"/>
    <mergeCell ref="H67:J67"/>
    <mergeCell ref="H76:J76"/>
    <mergeCell ref="H70:J70"/>
    <mergeCell ref="H73:J73"/>
    <mergeCell ref="H78:J78"/>
    <mergeCell ref="H75:J75"/>
    <mergeCell ref="F65:G65"/>
    <mergeCell ref="F66:G66"/>
    <mergeCell ref="F70:G70"/>
    <mergeCell ref="K72:L72"/>
    <mergeCell ref="K71:L71"/>
    <mergeCell ref="K73:L73"/>
    <mergeCell ref="F72:G72"/>
    <mergeCell ref="F73:G73"/>
    <mergeCell ref="D88:E88"/>
    <mergeCell ref="D87:E87"/>
    <mergeCell ref="D81:E81"/>
    <mergeCell ref="D97:E97"/>
    <mergeCell ref="K49:L49"/>
    <mergeCell ref="K69:L69"/>
    <mergeCell ref="K62:L62"/>
    <mergeCell ref="H66:J66"/>
    <mergeCell ref="H63:J63"/>
    <mergeCell ref="H54:J54"/>
    <mergeCell ref="K54:L54"/>
    <mergeCell ref="H64:J64"/>
    <mergeCell ref="K63:L63"/>
    <mergeCell ref="K66:L66"/>
    <mergeCell ref="H60:J60"/>
    <mergeCell ref="H68:J68"/>
    <mergeCell ref="H69:J69"/>
    <mergeCell ref="K60:L60"/>
    <mergeCell ref="K68:L68"/>
    <mergeCell ref="K64:L64"/>
    <mergeCell ref="K61:L61"/>
    <mergeCell ref="K65:L65"/>
    <mergeCell ref="H80:J80"/>
    <mergeCell ref="H79:J79"/>
    <mergeCell ref="F23:G23"/>
    <mergeCell ref="H25:J25"/>
    <mergeCell ref="H22:J22"/>
    <mergeCell ref="F20:G20"/>
    <mergeCell ref="F22:G22"/>
    <mergeCell ref="F28:G28"/>
    <mergeCell ref="D18:E18"/>
    <mergeCell ref="D21:E21"/>
    <mergeCell ref="D20:E20"/>
    <mergeCell ref="F19:G19"/>
    <mergeCell ref="D25:E25"/>
    <mergeCell ref="D28:E28"/>
    <mergeCell ref="F18:G18"/>
    <mergeCell ref="D26:E26"/>
    <mergeCell ref="K26:L26"/>
    <mergeCell ref="K27:L27"/>
    <mergeCell ref="K23:L23"/>
    <mergeCell ref="H18:J18"/>
    <mergeCell ref="H26:J26"/>
    <mergeCell ref="H19:J19"/>
    <mergeCell ref="H24:J24"/>
    <mergeCell ref="K24:L24"/>
    <mergeCell ref="K25:L25"/>
    <mergeCell ref="K20:L20"/>
    <mergeCell ref="H23:J23"/>
    <mergeCell ref="H20:J20"/>
    <mergeCell ref="F27:G27"/>
    <mergeCell ref="H27:J27"/>
    <mergeCell ref="H28:J28"/>
    <mergeCell ref="H30:J30"/>
    <mergeCell ref="F36:G36"/>
    <mergeCell ref="H32:J32"/>
    <mergeCell ref="H29:J29"/>
    <mergeCell ref="F49:G49"/>
    <mergeCell ref="F50:G50"/>
    <mergeCell ref="K59:L59"/>
    <mergeCell ref="K58:L58"/>
    <mergeCell ref="H57:J57"/>
    <mergeCell ref="K43:L43"/>
    <mergeCell ref="H49:J49"/>
    <mergeCell ref="H39:J39"/>
    <mergeCell ref="H46:J46"/>
    <mergeCell ref="H59:J59"/>
    <mergeCell ref="K56:L56"/>
    <mergeCell ref="K57:L57"/>
    <mergeCell ref="K53:L53"/>
    <mergeCell ref="H53:J53"/>
    <mergeCell ref="K55:L55"/>
    <mergeCell ref="K51:L51"/>
    <mergeCell ref="H58:J58"/>
    <mergeCell ref="H55:J55"/>
    <mergeCell ref="H47:J47"/>
    <mergeCell ref="H56:J56"/>
    <mergeCell ref="H51:J51"/>
    <mergeCell ref="H52:J52"/>
    <mergeCell ref="H50:J50"/>
    <mergeCell ref="H48:J48"/>
    <mergeCell ref="H83:J83"/>
    <mergeCell ref="H82:J82"/>
    <mergeCell ref="H121:J121"/>
    <mergeCell ref="H94:J94"/>
    <mergeCell ref="H87:J87"/>
    <mergeCell ref="H89:J89"/>
    <mergeCell ref="K83:L83"/>
    <mergeCell ref="K82:L82"/>
    <mergeCell ref="K86:L86"/>
    <mergeCell ref="K85:L85"/>
    <mergeCell ref="K84:L84"/>
    <mergeCell ref="K90:L90"/>
    <mergeCell ref="K103:L103"/>
    <mergeCell ref="H107:J107"/>
    <mergeCell ref="H102:J102"/>
    <mergeCell ref="H105:J105"/>
    <mergeCell ref="H106:J106"/>
    <mergeCell ref="H104:J104"/>
    <mergeCell ref="K97:L97"/>
    <mergeCell ref="K96:L96"/>
    <mergeCell ref="H103:J103"/>
    <mergeCell ref="K107:L107"/>
    <mergeCell ref="K110:L110"/>
    <mergeCell ref="H116:J116"/>
    <mergeCell ref="D151:E151"/>
    <mergeCell ref="H84:J84"/>
    <mergeCell ref="H100:J100"/>
    <mergeCell ref="H101:J101"/>
    <mergeCell ref="H112:J112"/>
    <mergeCell ref="K87:L87"/>
    <mergeCell ref="K89:L89"/>
    <mergeCell ref="K88:L88"/>
    <mergeCell ref="H150:J150"/>
    <mergeCell ref="H126:J126"/>
    <mergeCell ref="K151:L151"/>
    <mergeCell ref="H151:J151"/>
    <mergeCell ref="K148:L148"/>
    <mergeCell ref="K149:L149"/>
    <mergeCell ref="H149:J149"/>
    <mergeCell ref="D138:E138"/>
    <mergeCell ref="F151:G151"/>
    <mergeCell ref="F146:G146"/>
    <mergeCell ref="D144:E144"/>
    <mergeCell ref="D145:E145"/>
    <mergeCell ref="H148:J148"/>
    <mergeCell ref="F144:G144"/>
    <mergeCell ref="H140:J140"/>
    <mergeCell ref="F147:G147"/>
    <mergeCell ref="D141:E141"/>
    <mergeCell ref="F141:G141"/>
    <mergeCell ref="D142:E142"/>
    <mergeCell ref="H139:J139"/>
    <mergeCell ref="F139:G139"/>
    <mergeCell ref="D139:E139"/>
    <mergeCell ref="H144:J144"/>
    <mergeCell ref="F142:G142"/>
    <mergeCell ref="H141:J141"/>
    <mergeCell ref="D146:E146"/>
    <mergeCell ref="F150:G150"/>
    <mergeCell ref="D147:E147"/>
    <mergeCell ref="D143:E143"/>
    <mergeCell ref="D148:E148"/>
    <mergeCell ref="D149:E149"/>
    <mergeCell ref="F148:G148"/>
    <mergeCell ref="D150:E150"/>
    <mergeCell ref="F149:G149"/>
    <mergeCell ref="F143:G143"/>
    <mergeCell ref="F145:G145"/>
    <mergeCell ref="F135:G135"/>
    <mergeCell ref="F136:G136"/>
    <mergeCell ref="H138:J138"/>
    <mergeCell ref="F138:G138"/>
    <mergeCell ref="K140:L140"/>
    <mergeCell ref="H136:J136"/>
    <mergeCell ref="F137:G137"/>
    <mergeCell ref="D135:E135"/>
    <mergeCell ref="D136:E136"/>
    <mergeCell ref="H137:J137"/>
    <mergeCell ref="D137:E137"/>
    <mergeCell ref="K139:L139"/>
    <mergeCell ref="K135:L135"/>
    <mergeCell ref="K136:L136"/>
    <mergeCell ref="F140:G140"/>
    <mergeCell ref="D140:E140"/>
    <mergeCell ref="H135:J135"/>
    <mergeCell ref="H125:J125"/>
    <mergeCell ref="H127:J127"/>
    <mergeCell ref="F131:G131"/>
    <mergeCell ref="D134:E134"/>
    <mergeCell ref="D133:E133"/>
    <mergeCell ref="F134:G134"/>
    <mergeCell ref="F133:G133"/>
    <mergeCell ref="D131:E131"/>
    <mergeCell ref="D132:E132"/>
    <mergeCell ref="F132:G132"/>
    <mergeCell ref="H128:J128"/>
    <mergeCell ref="F130:G130"/>
    <mergeCell ref="D127:E127"/>
    <mergeCell ref="D129:E129"/>
    <mergeCell ref="F128:G128"/>
    <mergeCell ref="H132:J132"/>
    <mergeCell ref="D122:E122"/>
    <mergeCell ref="D121:E121"/>
    <mergeCell ref="D123:E123"/>
    <mergeCell ref="D124:E124"/>
    <mergeCell ref="F121:G121"/>
    <mergeCell ref="D130:E130"/>
    <mergeCell ref="D128:E128"/>
    <mergeCell ref="F129:G129"/>
    <mergeCell ref="F126:G126"/>
    <mergeCell ref="F124:G124"/>
    <mergeCell ref="F127:G127"/>
    <mergeCell ref="F122:G122"/>
    <mergeCell ref="D126:E126"/>
    <mergeCell ref="D125:E125"/>
    <mergeCell ref="F125:G125"/>
    <mergeCell ref="F123:G123"/>
    <mergeCell ref="F119:G119"/>
    <mergeCell ref="D116:E116"/>
    <mergeCell ref="F110:G110"/>
    <mergeCell ref="F111:G111"/>
    <mergeCell ref="F112:G112"/>
    <mergeCell ref="D119:E119"/>
    <mergeCell ref="D113:E113"/>
    <mergeCell ref="D118:E118"/>
    <mergeCell ref="F115:G115"/>
    <mergeCell ref="D117:E117"/>
    <mergeCell ref="F116:G116"/>
    <mergeCell ref="F109:G109"/>
    <mergeCell ref="F106:G106"/>
    <mergeCell ref="D106:E106"/>
    <mergeCell ref="F104:G104"/>
    <mergeCell ref="D107:E107"/>
    <mergeCell ref="D115:E115"/>
    <mergeCell ref="D71:E71"/>
    <mergeCell ref="F107:G107"/>
    <mergeCell ref="F108:G108"/>
    <mergeCell ref="D114:E114"/>
    <mergeCell ref="D111:E111"/>
    <mergeCell ref="D108:E108"/>
    <mergeCell ref="D112:E112"/>
    <mergeCell ref="D109:E109"/>
    <mergeCell ref="D110:E110"/>
    <mergeCell ref="D99:E99"/>
    <mergeCell ref="D96:E96"/>
    <mergeCell ref="D98:E98"/>
    <mergeCell ref="D76:E76"/>
    <mergeCell ref="F97:G97"/>
    <mergeCell ref="D92:E92"/>
    <mergeCell ref="F81:G81"/>
    <mergeCell ref="F82:G82"/>
    <mergeCell ref="D95:E95"/>
    <mergeCell ref="F102:G102"/>
    <mergeCell ref="D101:E101"/>
    <mergeCell ref="D102:E102"/>
    <mergeCell ref="F64:G64"/>
    <mergeCell ref="F62:G62"/>
    <mergeCell ref="D70:E70"/>
    <mergeCell ref="F105:G105"/>
    <mergeCell ref="F103:G103"/>
    <mergeCell ref="D100:E100"/>
    <mergeCell ref="D83:E83"/>
    <mergeCell ref="D91:E91"/>
    <mergeCell ref="D84:E84"/>
    <mergeCell ref="D90:E90"/>
    <mergeCell ref="D104:E104"/>
    <mergeCell ref="D105:E105"/>
    <mergeCell ref="D94:E94"/>
    <mergeCell ref="D93:E93"/>
    <mergeCell ref="F92:G92"/>
    <mergeCell ref="F91:G91"/>
    <mergeCell ref="F86:G86"/>
    <mergeCell ref="F95:G95"/>
    <mergeCell ref="F93:G93"/>
    <mergeCell ref="F78:G78"/>
    <mergeCell ref="F77:G77"/>
    <mergeCell ref="D120:E120"/>
    <mergeCell ref="F120:G120"/>
    <mergeCell ref="F113:G113"/>
    <mergeCell ref="F114:G114"/>
    <mergeCell ref="F118:G118"/>
    <mergeCell ref="F117:G117"/>
    <mergeCell ref="F61:G61"/>
    <mergeCell ref="F60:G60"/>
    <mergeCell ref="F56:G56"/>
    <mergeCell ref="F59:G59"/>
    <mergeCell ref="D103:E103"/>
    <mergeCell ref="F101:G101"/>
    <mergeCell ref="D77:E77"/>
    <mergeCell ref="D82:E82"/>
    <mergeCell ref="D86:E86"/>
    <mergeCell ref="D89:E89"/>
    <mergeCell ref="D64:E64"/>
    <mergeCell ref="D63:E63"/>
    <mergeCell ref="D57:E57"/>
    <mergeCell ref="D58:E58"/>
    <mergeCell ref="D60:E60"/>
    <mergeCell ref="D59:E59"/>
    <mergeCell ref="D65:E65"/>
    <mergeCell ref="D67:E67"/>
    <mergeCell ref="D61:E61"/>
    <mergeCell ref="D85:E85"/>
    <mergeCell ref="D72:E72"/>
    <mergeCell ref="D79:E79"/>
    <mergeCell ref="D73:E73"/>
    <mergeCell ref="D75:E75"/>
    <mergeCell ref="D74:E74"/>
    <mergeCell ref="D69:E69"/>
    <mergeCell ref="D68:E68"/>
    <mergeCell ref="D66:E66"/>
    <mergeCell ref="D62:E62"/>
    <mergeCell ref="D80:E80"/>
    <mergeCell ref="D78:E78"/>
    <mergeCell ref="D49:E49"/>
    <mergeCell ref="D50:E50"/>
    <mergeCell ref="F58:G58"/>
    <mergeCell ref="D56:E56"/>
    <mergeCell ref="D54:E54"/>
    <mergeCell ref="K41:L41"/>
    <mergeCell ref="K44:L44"/>
    <mergeCell ref="F52:G52"/>
    <mergeCell ref="F51:G51"/>
    <mergeCell ref="H43:J43"/>
    <mergeCell ref="K46:L46"/>
    <mergeCell ref="K48:L48"/>
    <mergeCell ref="K52:L52"/>
    <mergeCell ref="K47:L47"/>
    <mergeCell ref="K50:L50"/>
    <mergeCell ref="D48:E48"/>
    <mergeCell ref="D51:E51"/>
    <mergeCell ref="D47:E47"/>
    <mergeCell ref="D55:E55"/>
    <mergeCell ref="D53:E53"/>
    <mergeCell ref="D52:E52"/>
    <mergeCell ref="F53:G53"/>
    <mergeCell ref="F44:G44"/>
    <mergeCell ref="F42:G42"/>
    <mergeCell ref="F57:G57"/>
    <mergeCell ref="F54:G54"/>
    <mergeCell ref="F55:G55"/>
    <mergeCell ref="K32:L32"/>
    <mergeCell ref="K38:L38"/>
    <mergeCell ref="K33:L33"/>
    <mergeCell ref="K35:L35"/>
    <mergeCell ref="H42:J42"/>
    <mergeCell ref="K45:L45"/>
    <mergeCell ref="F46:G46"/>
    <mergeCell ref="F48:G48"/>
    <mergeCell ref="F47:G47"/>
    <mergeCell ref="H45:J45"/>
    <mergeCell ref="F45:G45"/>
    <mergeCell ref="H37:J37"/>
    <mergeCell ref="D42:E42"/>
    <mergeCell ref="D30:E30"/>
    <mergeCell ref="K42:L42"/>
    <mergeCell ref="K40:L40"/>
    <mergeCell ref="H44:J44"/>
    <mergeCell ref="K17:L17"/>
    <mergeCell ref="K31:L31"/>
    <mergeCell ref="K29:L29"/>
    <mergeCell ref="H33:J33"/>
    <mergeCell ref="K39:L39"/>
    <mergeCell ref="K36:L36"/>
    <mergeCell ref="K37:L37"/>
    <mergeCell ref="H35:J35"/>
    <mergeCell ref="H34:J34"/>
    <mergeCell ref="D44:E44"/>
    <mergeCell ref="D41:E41"/>
    <mergeCell ref="D17:E17"/>
    <mergeCell ref="F41:G41"/>
    <mergeCell ref="K34:L34"/>
    <mergeCell ref="K30:L30"/>
    <mergeCell ref="F30:G30"/>
    <mergeCell ref="F26:G26"/>
    <mergeCell ref="F25:G25"/>
    <mergeCell ref="F17:G17"/>
    <mergeCell ref="H40:J40"/>
    <mergeCell ref="H36:J36"/>
    <mergeCell ref="H17:J17"/>
    <mergeCell ref="D13:E13"/>
    <mergeCell ref="F13:G13"/>
    <mergeCell ref="H16:J16"/>
    <mergeCell ref="F16:G16"/>
    <mergeCell ref="F39:G39"/>
    <mergeCell ref="K13:L13"/>
    <mergeCell ref="H13:J13"/>
    <mergeCell ref="K16:L16"/>
    <mergeCell ref="K15:L15"/>
    <mergeCell ref="K18:L18"/>
    <mergeCell ref="K19:L19"/>
    <mergeCell ref="H31:J31"/>
    <mergeCell ref="K21:L21"/>
    <mergeCell ref="K22:L22"/>
    <mergeCell ref="H21:J21"/>
    <mergeCell ref="K28:L28"/>
    <mergeCell ref="K14:L14"/>
    <mergeCell ref="D29:E29"/>
    <mergeCell ref="F29:G29"/>
    <mergeCell ref="F35:G35"/>
    <mergeCell ref="D16:E16"/>
    <mergeCell ref="A6:M8"/>
    <mergeCell ref="F14:G14"/>
    <mergeCell ref="D14:E14"/>
    <mergeCell ref="F15:G15"/>
    <mergeCell ref="H14:J14"/>
    <mergeCell ref="D19:E19"/>
    <mergeCell ref="D23:E23"/>
    <mergeCell ref="F24:G24"/>
    <mergeCell ref="H38:J38"/>
    <mergeCell ref="D38:E38"/>
    <mergeCell ref="D34:E34"/>
    <mergeCell ref="D33:E33"/>
    <mergeCell ref="F37:G37"/>
    <mergeCell ref="F33:G33"/>
    <mergeCell ref="D31:E31"/>
    <mergeCell ref="D32:E32"/>
    <mergeCell ref="D36:E36"/>
    <mergeCell ref="F34:G34"/>
    <mergeCell ref="F32:G32"/>
    <mergeCell ref="D24:E24"/>
    <mergeCell ref="F31:G31"/>
    <mergeCell ref="D15:E15"/>
    <mergeCell ref="H15:J15"/>
    <mergeCell ref="F21:G21"/>
    <mergeCell ref="A3:B3"/>
    <mergeCell ref="C3:D3"/>
    <mergeCell ref="D11:E11"/>
    <mergeCell ref="F11:G11"/>
    <mergeCell ref="A5:M5"/>
    <mergeCell ref="H11:J11"/>
    <mergeCell ref="K11:L11"/>
    <mergeCell ref="D45:E45"/>
    <mergeCell ref="D46:E46"/>
    <mergeCell ref="D39:E39"/>
    <mergeCell ref="D35:E35"/>
    <mergeCell ref="H41:J41"/>
    <mergeCell ref="K12:L12"/>
    <mergeCell ref="H12:J12"/>
    <mergeCell ref="F43:G43"/>
    <mergeCell ref="F38:G38"/>
    <mergeCell ref="F40:G40"/>
    <mergeCell ref="F12:G12"/>
    <mergeCell ref="D12:E12"/>
    <mergeCell ref="D22:E22"/>
    <mergeCell ref="D43:E43"/>
    <mergeCell ref="D37:E37"/>
    <mergeCell ref="D27:E27"/>
    <mergeCell ref="D40:E40"/>
  </mergeCells>
  <printOptions/>
  <pageMargins left="0.1968503937007874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Admin</cp:lastModifiedBy>
  <cp:lastPrinted>2012-07-31T06:39:10Z</cp:lastPrinted>
  <dcterms:created xsi:type="dcterms:W3CDTF">2007-10-30T20:38:49Z</dcterms:created>
  <dcterms:modified xsi:type="dcterms:W3CDTF">2012-08-09T08:48:56Z</dcterms:modified>
  <cp:category/>
  <cp:version/>
  <cp:contentType/>
  <cp:contentStatus/>
</cp:coreProperties>
</file>