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ГККЗ" sheetId="2" r:id="rId2"/>
    <sheet name="Приложение 2.1. Газпром ПХГ" sheetId="3" r:id="rId3"/>
    <sheet name="Приложение 2.2. АО Гатчинское" sheetId="4" r:id="rId4"/>
    <sheet name="Приложение 2.3. ООО ГСЗ" sheetId="5" r:id="rId5"/>
    <sheet name="Приложение 3" sheetId="6" r:id="rId6"/>
    <sheet name="Приложение 4" sheetId="7" r:id="rId7"/>
    <sheet name="Приложение 5" sheetId="8" r:id="rId8"/>
  </sheets>
  <definedNames>
    <definedName name="YANDEX_81" localSheetId="7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<sst xmlns="http://schemas.openxmlformats.org/spreadsheetml/2006/main" count="747" uniqueCount="336">
  <si>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</si>
  <si>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</si>
  <si>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</si>
  <si>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</si>
  <si>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</si>
  <si>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</si>
  <si>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</si>
  <si>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</si>
  <si>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</si>
  <si>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</si>
  <si>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</si>
  <si>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</si>
  <si>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</si>
  <si>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</si>
  <si>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</si>
  <si>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</si>
  <si>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</si>
  <si>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</si>
  <si>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</si>
  <si>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</si>
  <si>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</si>
  <si>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</si>
  <si>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</si>
  <si>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</si>
  <si>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</si>
  <si>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</si>
  <si>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</si>
  <si>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</si>
  <si>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</si>
  <si>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</si>
  <si>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</si>
  <si>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</si>
  <si>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</si>
  <si>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</si>
  <si>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</si>
  <si>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</si>
  <si>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</si>
  <si>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</si>
  <si>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</si>
  <si>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</si>
  <si>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</si>
  <si>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</si>
  <si>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</si>
  <si>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</si>
  <si>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</si>
  <si>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</si>
  <si>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</si>
  <si>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</si>
  <si>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</si>
  <si>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</si>
  <si>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</si>
  <si>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</si>
  <si>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</si>
  <si>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</si>
  <si>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</si>
  <si>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</si>
  <si>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</si>
  <si>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</si>
  <si>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</si>
  <si>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</si>
  <si>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</si>
  <si>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</si>
  <si>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</si>
  <si>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</si>
  <si>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</si>
  <si>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</si>
  <si>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</si>
  <si>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</si>
  <si>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</si>
  <si>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</si>
  <si>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</si>
  <si>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</si>
  <si>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</si>
  <si>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</si>
  <si>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</si>
  <si>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</si>
  <si>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</si>
  <si>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</si>
  <si>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</si>
  <si>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</si>
  <si>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</si>
  <si>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</si>
  <si>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</si>
  <si>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</si>
  <si>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</si>
  <si>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</si>
  <si>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</si>
  <si>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</si>
  <si>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</si>
  <si>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</si>
  <si>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</si>
  <si>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</si>
  <si>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</si>
  <si>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</si>
  <si>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</si>
  <si>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</si>
  <si>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</si>
  <si>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</si>
  <si>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</si>
  <si>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</si>
  <si>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</si>
  <si>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</si>
  <si>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</si>
  <si>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</si>
  <si>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</si>
  <si>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</si>
  <si>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</si>
  <si>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</si>
  <si>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</si>
  <si>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</si>
  <si>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</si>
  <si>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</si>
  <si>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</si>
  <si>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</si>
  <si>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</si>
  <si>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</si>
  <si>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</si>
  <si>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</si>
  <si>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</si>
  <si>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</si>
  <si>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</si>
  <si>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</si>
  <si>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</si>
  <si>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</si>
  <si>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</si>
  <si>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</si>
  <si>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</si>
  <si>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</si>
  <si>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</si>
  <si>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</si>
  <si>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</si>
  <si>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</si>
  <si>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</si>
  <si>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</si>
  <si>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</si>
  <si>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</si>
  <si>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</si>
  <si>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</si>
  <si>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</si>
  <si>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</si>
  <si>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</si>
  <si>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</si>
  <si>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</si>
  <si>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</si>
  <si>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</si>
  <si>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</si>
  <si>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</si>
  <si>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</si>
  <si>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</si>
  <si>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</si>
  <si>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</si>
  <si>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</si>
  <si>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</si>
  <si>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</si>
  <si>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</si>
  <si>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</si>
  <si>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</si>
  <si>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</si>
  <si>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</si>
  <si>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</si>
  <si>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</si>
  <si>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</si>
  <si>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</si>
  <si>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</si>
  <si>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</si>
  <si>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</si>
  <si>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</si>
  <si>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</si>
  <si>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</si>
  <si>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</si>
  <si>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</si>
  <si>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</si>
  <si>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</si>
  <si>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</si>
  <si>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</si>
  <si>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</si>
  <si>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</si>
  <si>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</si>
  <si>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</si>
  <si>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</si>
  <si>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</si>
  <si>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</si>
  <si>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</si>
  <si>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</si>
  <si>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</si>
  <si>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</si>
  <si>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</si>
  <si>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</si>
  <si>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</si>
  <si>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</si>
  <si>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</si>
  <si>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</si>
  <si>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</si>
  <si>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</si>
  <si>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</si>
  <si>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</si>
  <si>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</si>
  <si>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</si>
  <si>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</si>
  <si>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</si>
  <si>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</si>
  <si>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</si>
  <si>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</si>
  <si>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</si>
  <si>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</si>
  <si>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</si>
  <si>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</si>
  <si>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</si>
  <si>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</si>
  <si>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</si>
  <si>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</si>
  <si>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</si>
  <si>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</si>
  <si>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</si>
  <si>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</si>
  <si>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</si>
  <si>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</si>
  <si>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</si>
  <si>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</si>
  <si>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</si>
  <si>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</si>
  <si>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</si>
  <si>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</si>
  <si>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</si>
  <si>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</si>
  <si>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</si>
  <si>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</si>
  <si>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</si>
  <si>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</si>
  <si>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</si>
  <si>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</si>
  <si>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</si>
  <si>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</si>
  <si>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</si>
  <si>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</si>
  <si>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</si>
  <si>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</si>
  <si>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</si>
  <si>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</si>
  <si>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</si>
  <si>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</si>
  <si>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</si>
  <si>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</si>
  <si>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</si>
  <si>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</si>
  <si>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</si>
  <si>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</si>
  <si>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</si>
  <si>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</si>
  <si>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</si>
  <si>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</si>
  <si>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</si>
  <si>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</si>
  <si>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</si>
  <si>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</si>
  <si>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</si>
  <si>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</si>
  <si>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</si>
  <si>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</si>
  <si>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</si>
  <si>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</si>
  <si>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</si>
  <si>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</si>
  <si>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</si>
  <si>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</si>
  <si>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</si>
  <si>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</si>
  <si>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</si>
  <si>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</si>
  <si>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</si>
  <si>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</si>
  <si>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Всего (тыс.руб.)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</si>
  <si>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</si>
  <si>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</si>
  <si>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</si>
  <si>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</si>
  <si>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</si>
  <si>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</si>
  <si>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</si>
  <si>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</si>
  <si>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</si>
  <si>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</si>
  <si>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</si>
  <si>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</si>
  <si>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</si>
  <si>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</si>
  <si>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</si>
  <si>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</si>
  <si>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</si>
  <si>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</si>
  <si>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</si>
  <si>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</si>
  <si>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</si>
  <si>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 д. Малые Колпаны, ул. Западная, д.29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</si>
  <si>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</si>
  <si>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</si>
  <si>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</si>
  <si>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дал</t>
  </si>
  <si>
    <t>Адрес: 188302, Ленинградская область, д. Малые Колпаны, ул. Западная, д.31</t>
  </si>
  <si>
    <t>Адрес: 188349, Ленинградская область, д. Большие Колпаны, ул. 30 Лет Победы, д.1</t>
  </si>
  <si>
    <t>Внебюджетные источники</t>
  </si>
  <si>
    <t>5.4.</t>
  </si>
  <si>
    <t>Грузооборот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</si>
  <si>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№44-ФЗ 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</si>
  <si>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</si>
  <si>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</si>
  <si>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</si>
  <si>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</si>
  <si>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</si>
  <si>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</si>
  <si>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</si>
  <si>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</si>
  <si>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Предприятие АО"Гатчинский комбикормовый завод"</t>
  </si>
  <si>
    <t>тыс.руб.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</si>
  <si>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 Алкогольно-спиртовая продукция</t>
  </si>
  <si>
    <t xml:space="preserve">млн. руб. </t>
  </si>
  <si>
    <t>за январь-декабрь 2020 г.</t>
  </si>
  <si>
    <t>январь-декабрь 2020 г. отчет</t>
  </si>
  <si>
    <t>январь - декабрь  2020 года</t>
  </si>
  <si>
    <t>январь - декабрь 2020  года</t>
  </si>
  <si>
    <t>январь - декабрь 2020 года</t>
  </si>
  <si>
    <t>за январь-декабрь 2020 года</t>
  </si>
  <si>
    <t>15409/795</t>
  </si>
  <si>
    <t>110,7/233,1</t>
  </si>
  <si>
    <t>106679/795</t>
  </si>
  <si>
    <t>78,3/233,1</t>
  </si>
  <si>
    <t>1479993/-</t>
  </si>
  <si>
    <t>394481/-</t>
  </si>
  <si>
    <t>Объем запланированных средств на  январь-декабрь 2020г.</t>
  </si>
  <si>
    <t>Объем  выделенных средств в рамках программы за январь-декабрь  2020 г.</t>
  </si>
  <si>
    <t>Адрес: 18849, Ленинградская область, Гатчинский район, д. Лядино</t>
  </si>
  <si>
    <t>январь - декарь  2020 года</t>
  </si>
  <si>
    <t>804/-</t>
  </si>
  <si>
    <t>63114/-</t>
  </si>
  <si>
    <t>43/126</t>
  </si>
  <si>
    <t>Предприятие     ОАО "Газпром ПХГ" филиал Ленинрадского УПХГ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</si>
</sst>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  <font>
      <sz val="10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5" xfId="53" applyFont="1" applyFill="1" applyBorder="1" applyAlignment="1" applyProtection="1">
      <alignment horizontal="left" vertical="center" wrapText="1"/>
      <protection/>
    </xf>
    <xf numFmtId="0" fontId="7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2" fontId="13" fillId="0" borderId="10" xfId="0" applyNumberFormat="1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70" fontId="1" fillId="0" borderId="27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24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38" fillId="0" borderId="10" xfId="55" applyFont="1" applyFill="1" applyBorder="1" applyAlignment="1" applyProtection="1">
      <alignment wrapText="1"/>
      <protection/>
    </xf>
    <xf numFmtId="170" fontId="27" fillId="0" borderId="27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wrapText="1"/>
    </xf>
    <xf numFmtId="4" fontId="27" fillId="0" borderId="1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79" fillId="0" borderId="27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3" fontId="27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170" fontId="1" fillId="0" borderId="2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35" xfId="0" applyFont="1" applyFill="1" applyBorder="1" applyAlignment="1">
      <alignment horizontal="center" vertical="top"/>
    </xf>
    <xf numFmtId="0" fontId="4" fillId="0" borderId="21" xfId="53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wrapText="1"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 vertical="top"/>
    </xf>
    <xf numFmtId="16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17" fontId="1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27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/>
    </xf>
    <xf numFmtId="0" fontId="25" fillId="0" borderId="47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33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justify"/>
    </xf>
    <xf numFmtId="0" fontId="10" fillId="0" borderId="49" xfId="0" applyFont="1" applyFill="1" applyBorder="1" applyAlignment="1">
      <alignment horizontal="left" vertical="justify"/>
    </xf>
    <xf numFmtId="0" fontId="10" fillId="0" borderId="34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4" fillId="0" borderId="5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3" fontId="1" fillId="0" borderId="27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130" zoomScaleNormal="130" zoomScalePageLayoutView="0" workbookViewId="0" topLeftCell="A157">
      <selection activeCell="J170" sqref="J170"/>
    </sheetView>
  </sheetViews>
  <sheetFormatPr defaultColWidth="9.00390625" defaultRowHeight="12.75"/>
  <cols>
    <col min="1" max="1" width="5.00390625" style="82" customWidth="1"/>
    <col min="2" max="2" width="48.625" style="47" customWidth="1"/>
    <col min="3" max="3" width="14.50390625" style="82" customWidth="1"/>
    <col min="4" max="4" width="11.375" style="47" customWidth="1"/>
    <col min="5" max="5" width="11.50390625" style="102" customWidth="1"/>
    <col min="6" max="6" width="0" style="47" hidden="1" customWidth="1"/>
    <col min="7" max="16384" width="8.875" style="47" customWidth="1"/>
  </cols>
  <sheetData>
    <row r="1" spans="1:5" ht="16.5" customHeight="1">
      <c r="A1" s="210" t="s">
        <v>81</v>
      </c>
      <c r="B1" s="210"/>
      <c r="C1" s="210"/>
      <c r="D1" s="210"/>
      <c r="E1" s="210"/>
    </row>
    <row r="2" spans="1:5" ht="17.25" customHeight="1">
      <c r="A2" s="202" t="s">
        <v>48</v>
      </c>
      <c r="B2" s="202"/>
      <c r="C2" s="202"/>
      <c r="D2" s="202"/>
      <c r="E2" s="202"/>
    </row>
    <row r="3" spans="1:5" ht="17.25" customHeight="1">
      <c r="A3" s="202" t="s">
        <v>258</v>
      </c>
      <c r="B3" s="202"/>
      <c r="C3" s="202"/>
      <c r="D3" s="202"/>
      <c r="E3" s="202"/>
    </row>
    <row r="4" spans="1:5" ht="17.25" customHeight="1">
      <c r="A4" s="200" t="s">
        <v>311</v>
      </c>
      <c r="B4" s="201"/>
      <c r="C4" s="202"/>
      <c r="D4" s="202"/>
      <c r="E4" s="202"/>
    </row>
    <row r="5" spans="1:5" ht="13.5" customHeight="1">
      <c r="A5" s="223" t="s">
        <v>257</v>
      </c>
      <c r="B5" s="223"/>
      <c r="C5" s="223"/>
      <c r="D5" s="223"/>
      <c r="E5" s="223"/>
    </row>
    <row r="6" spans="1:5" ht="17.25" customHeight="1">
      <c r="A6" s="218" t="s">
        <v>259</v>
      </c>
      <c r="B6" s="218"/>
      <c r="C6" s="218"/>
      <c r="D6" s="218"/>
      <c r="E6" s="218"/>
    </row>
    <row r="7" spans="1:5" ht="18" customHeight="1" thickBot="1">
      <c r="A7" s="203" t="s">
        <v>316</v>
      </c>
      <c r="B7" s="204"/>
      <c r="C7" s="204"/>
      <c r="D7" s="204"/>
      <c r="E7" s="204"/>
    </row>
    <row r="8" spans="1:5" ht="24" customHeight="1">
      <c r="A8" s="236" t="s">
        <v>0</v>
      </c>
      <c r="B8" s="219" t="s">
        <v>1</v>
      </c>
      <c r="C8" s="238" t="s">
        <v>82</v>
      </c>
      <c r="D8" s="205" t="s">
        <v>317</v>
      </c>
      <c r="E8" s="221" t="s">
        <v>187</v>
      </c>
    </row>
    <row r="9" spans="1:5" ht="30" customHeight="1" thickBot="1">
      <c r="A9" s="237"/>
      <c r="B9" s="220"/>
      <c r="C9" s="239"/>
      <c r="D9" s="206"/>
      <c r="E9" s="222"/>
    </row>
    <row r="10" spans="1:5" ht="15" customHeight="1">
      <c r="A10" s="211" t="s">
        <v>83</v>
      </c>
      <c r="B10" s="212"/>
      <c r="C10" s="212"/>
      <c r="D10" s="213"/>
      <c r="E10" s="214"/>
    </row>
    <row r="11" spans="1:6" ht="26.25">
      <c r="A11" s="49" t="s">
        <v>2</v>
      </c>
      <c r="B11" s="55" t="s">
        <v>168</v>
      </c>
      <c r="C11" s="49" t="s">
        <v>3</v>
      </c>
      <c r="D11" s="49">
        <v>9487</v>
      </c>
      <c r="E11" s="173">
        <v>98.7</v>
      </c>
      <c r="F11" s="47">
        <f>D11/10104*100</f>
        <v>93.89350752177356</v>
      </c>
    </row>
    <row r="12" spans="1:5" ht="12.75">
      <c r="A12" s="49" t="s">
        <v>4</v>
      </c>
      <c r="B12" s="56" t="s">
        <v>188</v>
      </c>
      <c r="C12" s="49" t="s">
        <v>3</v>
      </c>
      <c r="D12" s="86">
        <v>93</v>
      </c>
      <c r="E12" s="178">
        <v>109.4</v>
      </c>
    </row>
    <row r="13" spans="1:5" ht="12.75">
      <c r="A13" s="49" t="s">
        <v>5</v>
      </c>
      <c r="B13" s="56" t="s">
        <v>84</v>
      </c>
      <c r="C13" s="49" t="s">
        <v>3</v>
      </c>
      <c r="D13" s="86">
        <v>129</v>
      </c>
      <c r="E13" s="178">
        <v>141.75</v>
      </c>
    </row>
    <row r="14" spans="1:5" ht="12.75">
      <c r="A14" s="49" t="s">
        <v>56</v>
      </c>
      <c r="B14" s="56" t="s">
        <v>166</v>
      </c>
      <c r="C14" s="49" t="s">
        <v>3</v>
      </c>
      <c r="D14" s="86">
        <v>-89</v>
      </c>
      <c r="E14" s="178">
        <v>77.4</v>
      </c>
    </row>
    <row r="15" spans="1:5" ht="12.75">
      <c r="A15" s="171" t="s">
        <v>75</v>
      </c>
      <c r="B15" s="56" t="s">
        <v>90</v>
      </c>
      <c r="C15" s="172" t="s">
        <v>216</v>
      </c>
      <c r="D15" s="86">
        <v>9.8</v>
      </c>
      <c r="E15" s="178">
        <v>111.4</v>
      </c>
    </row>
    <row r="16" spans="1:5" ht="12.75">
      <c r="A16" s="49" t="s">
        <v>74</v>
      </c>
      <c r="B16" s="56" t="s">
        <v>91</v>
      </c>
      <c r="C16" s="172" t="s">
        <v>216</v>
      </c>
      <c r="D16" s="86">
        <v>13.6</v>
      </c>
      <c r="E16" s="178">
        <v>143.15</v>
      </c>
    </row>
    <row r="17" spans="1:5" ht="12.75">
      <c r="A17" s="171" t="s">
        <v>76</v>
      </c>
      <c r="B17" s="56" t="s">
        <v>92</v>
      </c>
      <c r="C17" s="172" t="s">
        <v>216</v>
      </c>
      <c r="D17" s="86">
        <v>-3.8</v>
      </c>
      <c r="E17" s="178" t="s">
        <v>262</v>
      </c>
    </row>
    <row r="18" spans="1:5" ht="13.5" customHeight="1">
      <c r="A18" s="171" t="s">
        <v>165</v>
      </c>
      <c r="B18" s="55" t="s">
        <v>77</v>
      </c>
      <c r="C18" s="172" t="s">
        <v>216</v>
      </c>
      <c r="D18" s="86">
        <v>-9.4</v>
      </c>
      <c r="E18" s="178">
        <v>78.3</v>
      </c>
    </row>
    <row r="19" spans="1:7" ht="30" customHeight="1" thickBot="1">
      <c r="A19" s="215" t="s">
        <v>287</v>
      </c>
      <c r="B19" s="216"/>
      <c r="C19" s="216"/>
      <c r="D19" s="216"/>
      <c r="E19" s="217"/>
      <c r="G19" s="79"/>
    </row>
    <row r="20" spans="1:7" ht="25.5" customHeight="1">
      <c r="A20" s="207" t="s">
        <v>49</v>
      </c>
      <c r="B20" s="144" t="s">
        <v>195</v>
      </c>
      <c r="C20" s="52" t="s">
        <v>3</v>
      </c>
      <c r="D20" s="49">
        <v>2758</v>
      </c>
      <c r="E20" s="199">
        <v>99.2</v>
      </c>
      <c r="G20" s="79"/>
    </row>
    <row r="21" spans="1:5" ht="11.25" customHeight="1">
      <c r="A21" s="208"/>
      <c r="B21" s="227" t="s">
        <v>221</v>
      </c>
      <c r="C21" s="228"/>
      <c r="D21" s="228"/>
      <c r="E21" s="229"/>
    </row>
    <row r="22" spans="1:7" ht="12.75">
      <c r="A22" s="208"/>
      <c r="B22" s="53" t="s">
        <v>24</v>
      </c>
      <c r="C22" s="49" t="s">
        <v>3</v>
      </c>
      <c r="D22" s="49" t="s">
        <v>262</v>
      </c>
      <c r="E22" s="97" t="s">
        <v>262</v>
      </c>
      <c r="G22" s="79"/>
    </row>
    <row r="23" spans="1:5" ht="12.75">
      <c r="A23" s="208"/>
      <c r="B23" s="53" t="s">
        <v>25</v>
      </c>
      <c r="C23" s="49" t="s">
        <v>3</v>
      </c>
      <c r="D23" s="49" t="s">
        <v>262</v>
      </c>
      <c r="E23" s="97" t="s">
        <v>262</v>
      </c>
    </row>
    <row r="24" spans="1:5" ht="12.75">
      <c r="A24" s="208"/>
      <c r="B24" s="53" t="s">
        <v>19</v>
      </c>
      <c r="C24" s="49" t="s">
        <v>3</v>
      </c>
      <c r="D24" s="49">
        <v>775</v>
      </c>
      <c r="E24" s="199">
        <v>99.1</v>
      </c>
    </row>
    <row r="25" spans="1:5" ht="12.75" customHeight="1">
      <c r="A25" s="208"/>
      <c r="B25" s="53" t="s">
        <v>26</v>
      </c>
      <c r="C25" s="49" t="s">
        <v>3</v>
      </c>
      <c r="D25" s="49" t="s">
        <v>262</v>
      </c>
      <c r="E25" s="97" t="s">
        <v>262</v>
      </c>
    </row>
    <row r="26" spans="1:5" ht="12.75">
      <c r="A26" s="208"/>
      <c r="B26" s="53" t="s">
        <v>18</v>
      </c>
      <c r="C26" s="49" t="s">
        <v>3</v>
      </c>
      <c r="D26" s="49" t="s">
        <v>262</v>
      </c>
      <c r="E26" s="97" t="s">
        <v>262</v>
      </c>
    </row>
    <row r="27" spans="1:5" ht="37.5" customHeight="1">
      <c r="A27" s="208"/>
      <c r="B27" s="53" t="s">
        <v>27</v>
      </c>
      <c r="C27" s="49" t="s">
        <v>3</v>
      </c>
      <c r="D27" s="49" t="s">
        <v>262</v>
      </c>
      <c r="E27" s="173" t="s">
        <v>262</v>
      </c>
    </row>
    <row r="28" spans="1:5" ht="12.75">
      <c r="A28" s="208"/>
      <c r="B28" s="53" t="s">
        <v>28</v>
      </c>
      <c r="C28" s="49" t="s">
        <v>3</v>
      </c>
      <c r="D28" s="49" t="s">
        <v>262</v>
      </c>
      <c r="E28" s="97" t="s">
        <v>262</v>
      </c>
    </row>
    <row r="29" spans="1:5" ht="12.75">
      <c r="A29" s="208"/>
      <c r="B29" s="53" t="s">
        <v>23</v>
      </c>
      <c r="C29" s="49" t="s">
        <v>3</v>
      </c>
      <c r="D29" s="49">
        <v>150</v>
      </c>
      <c r="E29" s="97">
        <v>104.6</v>
      </c>
    </row>
    <row r="30" spans="1:5" ht="12.75">
      <c r="A30" s="208"/>
      <c r="B30" s="53" t="s">
        <v>29</v>
      </c>
      <c r="C30" s="49" t="s">
        <v>3</v>
      </c>
      <c r="D30" s="49" t="s">
        <v>262</v>
      </c>
      <c r="E30" s="97" t="s">
        <v>262</v>
      </c>
    </row>
    <row r="31" spans="1:5" ht="26.25">
      <c r="A31" s="208"/>
      <c r="B31" s="53" t="s">
        <v>30</v>
      </c>
      <c r="C31" s="49" t="s">
        <v>3</v>
      </c>
      <c r="D31" s="49" t="s">
        <v>262</v>
      </c>
      <c r="E31" s="97" t="s">
        <v>262</v>
      </c>
    </row>
    <row r="32" spans="1:5" ht="26.25">
      <c r="A32" s="209"/>
      <c r="B32" s="53" t="s">
        <v>31</v>
      </c>
      <c r="C32" s="49" t="s">
        <v>3</v>
      </c>
      <c r="D32" s="49" t="s">
        <v>262</v>
      </c>
      <c r="E32" s="97" t="s">
        <v>262</v>
      </c>
    </row>
    <row r="33" spans="1:5" ht="24" customHeight="1">
      <c r="A33" s="54" t="s">
        <v>57</v>
      </c>
      <c r="B33" s="55" t="s">
        <v>196</v>
      </c>
      <c r="C33" s="49" t="s">
        <v>47</v>
      </c>
      <c r="D33" s="86">
        <v>1.72</v>
      </c>
      <c r="E33" s="122" t="s">
        <v>262</v>
      </c>
    </row>
    <row r="34" spans="1:5" ht="26.25">
      <c r="A34" s="234" t="s">
        <v>55</v>
      </c>
      <c r="B34" s="56" t="s">
        <v>197</v>
      </c>
      <c r="C34" s="49" t="s">
        <v>46</v>
      </c>
      <c r="D34" s="49" t="s">
        <v>262</v>
      </c>
      <c r="E34" s="145" t="s">
        <v>262</v>
      </c>
    </row>
    <row r="35" spans="1:5" ht="12.75">
      <c r="A35" s="208"/>
      <c r="B35" s="227" t="s">
        <v>206</v>
      </c>
      <c r="C35" s="228"/>
      <c r="D35" s="228"/>
      <c r="E35" s="229"/>
    </row>
    <row r="36" spans="1:5" ht="12.75">
      <c r="A36" s="208"/>
      <c r="B36" s="56" t="s">
        <v>50</v>
      </c>
      <c r="C36" s="49" t="s">
        <v>46</v>
      </c>
      <c r="D36" s="49" t="s">
        <v>262</v>
      </c>
      <c r="E36" s="97" t="s">
        <v>262</v>
      </c>
    </row>
    <row r="37" spans="1:5" ht="25.5" customHeight="1">
      <c r="A37" s="208"/>
      <c r="B37" s="56" t="s">
        <v>295</v>
      </c>
      <c r="C37" s="49" t="s">
        <v>46</v>
      </c>
      <c r="D37" s="97" t="s">
        <v>262</v>
      </c>
      <c r="E37" s="97" t="s">
        <v>262</v>
      </c>
    </row>
    <row r="38" spans="1:5" ht="52.5">
      <c r="A38" s="208"/>
      <c r="B38" s="56" t="s">
        <v>290</v>
      </c>
      <c r="C38" s="49" t="s">
        <v>46</v>
      </c>
      <c r="D38" s="97" t="s">
        <v>262</v>
      </c>
      <c r="E38" s="97" t="s">
        <v>262</v>
      </c>
    </row>
    <row r="39" spans="1:5" ht="26.25">
      <c r="A39" s="208"/>
      <c r="B39" s="56" t="s">
        <v>291</v>
      </c>
      <c r="C39" s="49" t="s">
        <v>46</v>
      </c>
      <c r="D39" s="97" t="s">
        <v>262</v>
      </c>
      <c r="E39" s="97" t="s">
        <v>262</v>
      </c>
    </row>
    <row r="40" spans="1:5" ht="39">
      <c r="A40" s="208"/>
      <c r="B40" s="56" t="s">
        <v>288</v>
      </c>
      <c r="C40" s="49" t="s">
        <v>46</v>
      </c>
      <c r="D40" s="97" t="s">
        <v>262</v>
      </c>
      <c r="E40" s="97" t="s">
        <v>262</v>
      </c>
    </row>
    <row r="41" spans="1:5" ht="12.75">
      <c r="A41" s="208"/>
      <c r="B41" s="146" t="s">
        <v>294</v>
      </c>
      <c r="C41" s="49" t="s">
        <v>46</v>
      </c>
      <c r="D41" s="49" t="s">
        <v>262</v>
      </c>
      <c r="E41" s="97" t="s">
        <v>262</v>
      </c>
    </row>
    <row r="42" spans="1:5" ht="26.25">
      <c r="A42" s="208"/>
      <c r="B42" s="56" t="s">
        <v>255</v>
      </c>
      <c r="C42" s="147"/>
      <c r="D42" s="49" t="s">
        <v>262</v>
      </c>
      <c r="E42" s="148" t="s">
        <v>262</v>
      </c>
    </row>
    <row r="43" spans="1:5" ht="12.75">
      <c r="A43" s="208"/>
      <c r="B43" s="240" t="s">
        <v>88</v>
      </c>
      <c r="C43" s="241"/>
      <c r="D43" s="241"/>
      <c r="E43" s="242"/>
    </row>
    <row r="44" spans="1:5" ht="12.75">
      <c r="A44" s="208"/>
      <c r="B44" s="149" t="s">
        <v>24</v>
      </c>
      <c r="C44" s="49" t="s">
        <v>46</v>
      </c>
      <c r="D44" s="49"/>
      <c r="E44" s="97"/>
    </row>
    <row r="45" spans="1:5" ht="12.75">
      <c r="A45" s="208"/>
      <c r="B45" s="149" t="s">
        <v>25</v>
      </c>
      <c r="C45" s="49" t="s">
        <v>46</v>
      </c>
      <c r="D45" s="49"/>
      <c r="E45" s="97"/>
    </row>
    <row r="46" spans="1:5" ht="12.75">
      <c r="A46" s="208"/>
      <c r="B46" s="149" t="s">
        <v>19</v>
      </c>
      <c r="C46" s="49" t="s">
        <v>46</v>
      </c>
      <c r="D46" s="49"/>
      <c r="E46" s="97"/>
    </row>
    <row r="47" spans="1:5" ht="27" customHeight="1">
      <c r="A47" s="208"/>
      <c r="B47" s="149" t="s">
        <v>26</v>
      </c>
      <c r="C47" s="49" t="s">
        <v>46</v>
      </c>
      <c r="D47" s="49"/>
      <c r="E47" s="97"/>
    </row>
    <row r="48" spans="1:5" ht="12.75">
      <c r="A48" s="208"/>
      <c r="B48" s="149" t="s">
        <v>18</v>
      </c>
      <c r="C48" s="49" t="s">
        <v>46</v>
      </c>
      <c r="D48" s="49"/>
      <c r="E48" s="97"/>
    </row>
    <row r="49" spans="1:5" ht="36" customHeight="1">
      <c r="A49" s="208"/>
      <c r="B49" s="149" t="s">
        <v>27</v>
      </c>
      <c r="C49" s="49" t="s">
        <v>46</v>
      </c>
      <c r="D49" s="60"/>
      <c r="E49" s="150"/>
    </row>
    <row r="50" spans="1:5" ht="11.25" customHeight="1">
      <c r="A50" s="208"/>
      <c r="B50" s="149" t="s">
        <v>28</v>
      </c>
      <c r="C50" s="49" t="s">
        <v>46</v>
      </c>
      <c r="D50" s="60"/>
      <c r="E50" s="150"/>
    </row>
    <row r="51" spans="1:5" ht="12.75">
      <c r="A51" s="208"/>
      <c r="B51" s="149" t="s">
        <v>23</v>
      </c>
      <c r="C51" s="49" t="s">
        <v>46</v>
      </c>
      <c r="D51" s="60"/>
      <c r="E51" s="150"/>
    </row>
    <row r="52" spans="1:5" ht="12.75">
      <c r="A52" s="208"/>
      <c r="B52" s="149" t="s">
        <v>29</v>
      </c>
      <c r="C52" s="49" t="s">
        <v>46</v>
      </c>
      <c r="D52" s="60"/>
      <c r="E52" s="150"/>
    </row>
    <row r="53" spans="1:5" ht="26.25">
      <c r="A53" s="208"/>
      <c r="B53" s="149" t="s">
        <v>30</v>
      </c>
      <c r="C53" s="49" t="s">
        <v>46</v>
      </c>
      <c r="D53" s="60"/>
      <c r="E53" s="150"/>
    </row>
    <row r="54" spans="1:5" ht="24" customHeight="1">
      <c r="A54" s="209"/>
      <c r="B54" s="149" t="s">
        <v>31</v>
      </c>
      <c r="C54" s="49" t="s">
        <v>46</v>
      </c>
      <c r="D54" s="60"/>
      <c r="E54" s="150"/>
    </row>
    <row r="55" spans="1:5" ht="26.25">
      <c r="A55" s="234" t="s">
        <v>58</v>
      </c>
      <c r="B55" s="197" t="s">
        <v>198</v>
      </c>
      <c r="C55" s="151" t="s">
        <v>16</v>
      </c>
      <c r="D55" s="85">
        <v>63887.9</v>
      </c>
      <c r="E55" s="199">
        <v>103.7</v>
      </c>
    </row>
    <row r="56" spans="1:5" ht="12.75">
      <c r="A56" s="208"/>
      <c r="B56" s="224" t="s">
        <v>85</v>
      </c>
      <c r="C56" s="225"/>
      <c r="D56" s="225"/>
      <c r="E56" s="226"/>
    </row>
    <row r="57" spans="1:5" ht="12.75">
      <c r="A57" s="208"/>
      <c r="B57" s="152" t="s">
        <v>24</v>
      </c>
      <c r="C57" s="151" t="s">
        <v>16</v>
      </c>
      <c r="D57" s="86" t="s">
        <v>262</v>
      </c>
      <c r="E57" s="96" t="s">
        <v>262</v>
      </c>
    </row>
    <row r="58" spans="1:5" ht="12.75">
      <c r="A58" s="208"/>
      <c r="B58" s="152" t="s">
        <v>25</v>
      </c>
      <c r="C58" s="151" t="s">
        <v>16</v>
      </c>
      <c r="D58" s="86" t="s">
        <v>262</v>
      </c>
      <c r="E58" s="96" t="s">
        <v>262</v>
      </c>
    </row>
    <row r="59" spans="1:5" ht="12.75">
      <c r="A59" s="208"/>
      <c r="B59" s="152" t="s">
        <v>19</v>
      </c>
      <c r="C59" s="151" t="s">
        <v>16</v>
      </c>
      <c r="D59" s="85">
        <v>67959.3</v>
      </c>
      <c r="E59" s="199">
        <v>103.1</v>
      </c>
    </row>
    <row r="60" spans="1:5" ht="12.75" customHeight="1">
      <c r="A60" s="208"/>
      <c r="B60" s="153" t="s">
        <v>26</v>
      </c>
      <c r="C60" s="57" t="s">
        <v>16</v>
      </c>
      <c r="D60" s="49" t="s">
        <v>262</v>
      </c>
      <c r="E60" s="97" t="s">
        <v>262</v>
      </c>
    </row>
    <row r="61" spans="1:5" ht="12.75">
      <c r="A61" s="208"/>
      <c r="B61" s="153" t="s">
        <v>18</v>
      </c>
      <c r="C61" s="57" t="s">
        <v>16</v>
      </c>
      <c r="D61" s="49" t="s">
        <v>262</v>
      </c>
      <c r="E61" s="97" t="s">
        <v>262</v>
      </c>
    </row>
    <row r="62" spans="1:5" ht="36.75" customHeight="1">
      <c r="A62" s="208"/>
      <c r="B62" s="153" t="s">
        <v>27</v>
      </c>
      <c r="C62" s="57" t="s">
        <v>16</v>
      </c>
      <c r="D62" s="49">
        <v>42022.9</v>
      </c>
      <c r="E62" s="199">
        <v>107.7</v>
      </c>
    </row>
    <row r="63" spans="1:5" ht="12.75">
      <c r="A63" s="208"/>
      <c r="B63" s="153" t="s">
        <v>28</v>
      </c>
      <c r="C63" s="57" t="s">
        <v>16</v>
      </c>
      <c r="D63" s="49" t="s">
        <v>262</v>
      </c>
      <c r="E63" s="97" t="s">
        <v>262</v>
      </c>
    </row>
    <row r="64" spans="1:5" ht="12.75">
      <c r="A64" s="208"/>
      <c r="B64" s="153" t="s">
        <v>23</v>
      </c>
      <c r="C64" s="57" t="s">
        <v>16</v>
      </c>
      <c r="D64" s="49">
        <v>46891</v>
      </c>
      <c r="E64" s="97">
        <v>106.1</v>
      </c>
    </row>
    <row r="65" spans="1:5" ht="12.75">
      <c r="A65" s="208"/>
      <c r="B65" s="153" t="s">
        <v>29</v>
      </c>
      <c r="C65" s="57" t="s">
        <v>16</v>
      </c>
      <c r="D65" s="49" t="s">
        <v>262</v>
      </c>
      <c r="E65" s="97" t="s">
        <v>262</v>
      </c>
    </row>
    <row r="66" spans="1:5" ht="26.25">
      <c r="A66" s="208"/>
      <c r="B66" s="153" t="s">
        <v>30</v>
      </c>
      <c r="C66" s="57" t="s">
        <v>16</v>
      </c>
      <c r="D66" s="49" t="s">
        <v>262</v>
      </c>
      <c r="E66" s="97" t="s">
        <v>262</v>
      </c>
    </row>
    <row r="67" spans="1:5" ht="27" thickBot="1">
      <c r="A67" s="235"/>
      <c r="B67" s="155" t="s">
        <v>31</v>
      </c>
      <c r="C67" s="59" t="s">
        <v>16</v>
      </c>
      <c r="D67" s="156" t="s">
        <v>262</v>
      </c>
      <c r="E67" s="98" t="s">
        <v>262</v>
      </c>
    </row>
    <row r="68" spans="1:5" ht="15.75" customHeight="1" thickBot="1">
      <c r="A68" s="231" t="s">
        <v>217</v>
      </c>
      <c r="B68" s="232"/>
      <c r="C68" s="232"/>
      <c r="D68" s="232"/>
      <c r="E68" s="233"/>
    </row>
    <row r="69" spans="1:5" ht="66.75" customHeight="1">
      <c r="A69" s="62" t="s">
        <v>51</v>
      </c>
      <c r="B69" s="144" t="s">
        <v>93</v>
      </c>
      <c r="C69" s="61" t="s">
        <v>315</v>
      </c>
      <c r="D69" s="157">
        <v>9999.79</v>
      </c>
      <c r="E69" s="158">
        <v>116.5</v>
      </c>
    </row>
    <row r="70" spans="1:5" ht="37.5" customHeight="1">
      <c r="A70" s="49" t="s">
        <v>60</v>
      </c>
      <c r="B70" s="66" t="s">
        <v>189</v>
      </c>
      <c r="C70" s="49" t="s">
        <v>87</v>
      </c>
      <c r="D70" s="49" t="s">
        <v>262</v>
      </c>
      <c r="E70" s="97" t="s">
        <v>262</v>
      </c>
    </row>
    <row r="71" spans="1:5" s="80" customFormat="1" ht="14.25" customHeight="1">
      <c r="A71" s="230" t="s">
        <v>199</v>
      </c>
      <c r="B71" s="213"/>
      <c r="C71" s="213"/>
      <c r="D71" s="213"/>
      <c r="E71" s="214"/>
    </row>
    <row r="72" spans="1:5" ht="26.25">
      <c r="A72" s="244" t="s">
        <v>61</v>
      </c>
      <c r="B72" s="66" t="s">
        <v>94</v>
      </c>
      <c r="C72" s="57" t="s">
        <v>59</v>
      </c>
      <c r="D72" s="131">
        <v>367257</v>
      </c>
      <c r="E72" s="190">
        <v>109</v>
      </c>
    </row>
    <row r="73" spans="1:5" ht="12.75">
      <c r="A73" s="244"/>
      <c r="B73" s="245" t="s">
        <v>86</v>
      </c>
      <c r="C73" s="245"/>
      <c r="D73" s="245"/>
      <c r="E73" s="245"/>
    </row>
    <row r="74" spans="1:5" ht="12.75">
      <c r="A74" s="244"/>
      <c r="B74" s="127" t="s">
        <v>6</v>
      </c>
      <c r="C74" s="57" t="s">
        <v>59</v>
      </c>
      <c r="D74" s="131">
        <v>25366</v>
      </c>
      <c r="E74" s="190">
        <v>104.5</v>
      </c>
    </row>
    <row r="75" spans="1:5" ht="12.75">
      <c r="A75" s="244"/>
      <c r="B75" s="127" t="s">
        <v>7</v>
      </c>
      <c r="C75" s="57" t="s">
        <v>59</v>
      </c>
      <c r="D75" s="131">
        <v>341891</v>
      </c>
      <c r="E75" s="190">
        <v>110</v>
      </c>
    </row>
    <row r="76" spans="1:6" ht="27" customHeight="1">
      <c r="A76" s="243" t="s">
        <v>62</v>
      </c>
      <c r="B76" s="188" t="s">
        <v>8</v>
      </c>
      <c r="C76" s="68" t="s">
        <v>262</v>
      </c>
      <c r="D76" s="68" t="s">
        <v>262</v>
      </c>
      <c r="E76" s="189" t="s">
        <v>262</v>
      </c>
      <c r="F76" s="177"/>
    </row>
    <row r="77" spans="1:5" ht="12" customHeight="1">
      <c r="A77" s="243"/>
      <c r="B77" s="60" t="s">
        <v>9</v>
      </c>
      <c r="C77" s="49" t="s">
        <v>87</v>
      </c>
      <c r="D77" s="183">
        <v>4111</v>
      </c>
      <c r="E77" s="176">
        <v>96</v>
      </c>
    </row>
    <row r="78" spans="1:5" ht="12.75">
      <c r="A78" s="243"/>
      <c r="B78" s="60" t="s">
        <v>10</v>
      </c>
      <c r="C78" s="49" t="s">
        <v>87</v>
      </c>
      <c r="D78" s="49">
        <v>132</v>
      </c>
      <c r="E78" s="176">
        <v>35</v>
      </c>
    </row>
    <row r="79" spans="1:5" ht="12" customHeight="1">
      <c r="A79" s="243"/>
      <c r="B79" s="60" t="s">
        <v>14</v>
      </c>
      <c r="C79" s="49" t="s">
        <v>87</v>
      </c>
      <c r="D79" s="49">
        <v>728</v>
      </c>
      <c r="E79" s="176">
        <v>78</v>
      </c>
    </row>
    <row r="80" spans="1:5" ht="11.25" customHeight="1">
      <c r="A80" s="243"/>
      <c r="B80" s="60" t="s">
        <v>13</v>
      </c>
      <c r="C80" s="49" t="s">
        <v>87</v>
      </c>
      <c r="D80" s="86">
        <v>368</v>
      </c>
      <c r="E80" s="190">
        <v>108</v>
      </c>
    </row>
    <row r="81" spans="1:5" ht="10.5" customHeight="1">
      <c r="A81" s="243"/>
      <c r="B81" s="60" t="s">
        <v>11</v>
      </c>
      <c r="C81" s="49" t="s">
        <v>87</v>
      </c>
      <c r="D81" s="86">
        <v>10306</v>
      </c>
      <c r="E81" s="190">
        <v>105</v>
      </c>
    </row>
    <row r="82" spans="1:5" ht="12" customHeight="1">
      <c r="A82" s="243"/>
      <c r="B82" s="60" t="s">
        <v>12</v>
      </c>
      <c r="C82" s="49" t="s">
        <v>15</v>
      </c>
      <c r="D82" s="49" t="s">
        <v>262</v>
      </c>
      <c r="E82" s="176" t="s">
        <v>262</v>
      </c>
    </row>
    <row r="83" spans="1:5" ht="15.75" customHeight="1" thickBot="1">
      <c r="A83" s="215" t="s">
        <v>296</v>
      </c>
      <c r="B83" s="216"/>
      <c r="C83" s="216"/>
      <c r="D83" s="216"/>
      <c r="E83" s="217"/>
    </row>
    <row r="84" spans="1:5" ht="12.75">
      <c r="A84" s="62" t="s">
        <v>191</v>
      </c>
      <c r="B84" s="63" t="s">
        <v>65</v>
      </c>
      <c r="C84" s="61" t="s">
        <v>17</v>
      </c>
      <c r="D84" s="52" t="s">
        <v>262</v>
      </c>
      <c r="E84" s="99" t="s">
        <v>262</v>
      </c>
    </row>
    <row r="85" spans="1:5" ht="12.75">
      <c r="A85" s="54" t="s">
        <v>52</v>
      </c>
      <c r="B85" s="55" t="s">
        <v>66</v>
      </c>
      <c r="C85" s="57" t="s">
        <v>17</v>
      </c>
      <c r="D85" s="49" t="s">
        <v>262</v>
      </c>
      <c r="E85" s="97" t="s">
        <v>262</v>
      </c>
    </row>
    <row r="86" spans="1:5" ht="13.5" thickBot="1">
      <c r="A86" s="64" t="s">
        <v>64</v>
      </c>
      <c r="B86" s="65" t="s">
        <v>67</v>
      </c>
      <c r="C86" s="59" t="s">
        <v>17</v>
      </c>
      <c r="D86" s="105" t="s">
        <v>262</v>
      </c>
      <c r="E86" s="98" t="s">
        <v>262</v>
      </c>
    </row>
    <row r="87" spans="1:5" ht="13.5" thickBot="1">
      <c r="A87" s="111" t="s">
        <v>301</v>
      </c>
      <c r="B87" s="112" t="s">
        <v>302</v>
      </c>
      <c r="C87" s="113" t="s">
        <v>17</v>
      </c>
      <c r="D87" s="191">
        <v>1312.24</v>
      </c>
      <c r="E87" s="46">
        <v>52.4</v>
      </c>
    </row>
    <row r="88" spans="1:5" ht="15.75" customHeight="1" thickBot="1">
      <c r="A88" s="231" t="s">
        <v>218</v>
      </c>
      <c r="B88" s="232"/>
      <c r="C88" s="232"/>
      <c r="D88" s="232"/>
      <c r="E88" s="233"/>
    </row>
    <row r="89" spans="1:5" ht="12.75">
      <c r="A89" s="207" t="s">
        <v>53</v>
      </c>
      <c r="B89" s="67" t="s">
        <v>200</v>
      </c>
      <c r="C89" s="68" t="s">
        <v>63</v>
      </c>
      <c r="D89" s="46">
        <v>250775</v>
      </c>
      <c r="E89" s="46">
        <v>73.3</v>
      </c>
    </row>
    <row r="90" spans="1:5" ht="12.75">
      <c r="A90" s="208"/>
      <c r="B90" s="227" t="s">
        <v>88</v>
      </c>
      <c r="C90" s="228"/>
      <c r="D90" s="228"/>
      <c r="E90" s="229"/>
    </row>
    <row r="91" spans="1:5" ht="12.75">
      <c r="A91" s="208"/>
      <c r="B91" s="90" t="s">
        <v>24</v>
      </c>
      <c r="C91" s="57" t="s">
        <v>17</v>
      </c>
      <c r="D91" s="49" t="s">
        <v>262</v>
      </c>
      <c r="E91" s="97" t="s">
        <v>262</v>
      </c>
    </row>
    <row r="92" spans="1:5" ht="12.75">
      <c r="A92" s="208"/>
      <c r="B92" s="90" t="s">
        <v>25</v>
      </c>
      <c r="C92" s="57" t="s">
        <v>17</v>
      </c>
      <c r="D92" s="49" t="s">
        <v>262</v>
      </c>
      <c r="E92" s="97" t="s">
        <v>262</v>
      </c>
    </row>
    <row r="93" spans="1:5" ht="12.75">
      <c r="A93" s="208"/>
      <c r="B93" s="90" t="s">
        <v>19</v>
      </c>
      <c r="C93" s="57" t="s">
        <v>17</v>
      </c>
      <c r="D93" s="49">
        <v>56895</v>
      </c>
      <c r="E93" s="97">
        <v>31.1</v>
      </c>
    </row>
    <row r="94" spans="1:5" ht="25.5" customHeight="1">
      <c r="A94" s="208"/>
      <c r="B94" s="90" t="s">
        <v>26</v>
      </c>
      <c r="C94" s="57" t="s">
        <v>17</v>
      </c>
      <c r="D94" s="49" t="s">
        <v>262</v>
      </c>
      <c r="E94" s="97" t="s">
        <v>262</v>
      </c>
    </row>
    <row r="95" spans="1:5" ht="12.75">
      <c r="A95" s="208"/>
      <c r="B95" s="90" t="s">
        <v>18</v>
      </c>
      <c r="C95" s="57" t="s">
        <v>17</v>
      </c>
      <c r="D95" s="49" t="s">
        <v>262</v>
      </c>
      <c r="E95" s="97" t="s">
        <v>262</v>
      </c>
    </row>
    <row r="96" spans="1:5" ht="37.5" customHeight="1">
      <c r="A96" s="208"/>
      <c r="B96" s="90" t="s">
        <v>27</v>
      </c>
      <c r="C96" s="57" t="s">
        <v>17</v>
      </c>
      <c r="D96" s="49" t="s">
        <v>262</v>
      </c>
      <c r="E96" s="97" t="s">
        <v>262</v>
      </c>
    </row>
    <row r="97" spans="1:5" ht="12.75">
      <c r="A97" s="208"/>
      <c r="B97" s="90" t="s">
        <v>28</v>
      </c>
      <c r="C97" s="57" t="s">
        <v>17</v>
      </c>
      <c r="D97" s="49" t="s">
        <v>262</v>
      </c>
      <c r="E97" s="97" t="s">
        <v>262</v>
      </c>
    </row>
    <row r="98" spans="1:5" ht="12.75">
      <c r="A98" s="208"/>
      <c r="B98" s="53" t="s">
        <v>23</v>
      </c>
      <c r="C98" s="57" t="s">
        <v>17</v>
      </c>
      <c r="D98" s="49">
        <v>8800</v>
      </c>
      <c r="E98" s="97">
        <v>49.4</v>
      </c>
    </row>
    <row r="99" spans="1:5" ht="12.75">
      <c r="A99" s="208"/>
      <c r="B99" s="53" t="s">
        <v>29</v>
      </c>
      <c r="C99" s="57" t="s">
        <v>17</v>
      </c>
      <c r="D99" s="49" t="s">
        <v>262</v>
      </c>
      <c r="E99" s="97" t="s">
        <v>262</v>
      </c>
    </row>
    <row r="100" spans="1:5" ht="26.25">
      <c r="A100" s="208"/>
      <c r="B100" s="53" t="s">
        <v>30</v>
      </c>
      <c r="C100" s="57" t="s">
        <v>17</v>
      </c>
      <c r="D100" s="49" t="s">
        <v>262</v>
      </c>
      <c r="E100" s="97" t="s">
        <v>262</v>
      </c>
    </row>
    <row r="101" spans="1:5" ht="26.25">
      <c r="A101" s="209"/>
      <c r="B101" s="92" t="s">
        <v>31</v>
      </c>
      <c r="C101" s="57" t="s">
        <v>17</v>
      </c>
      <c r="D101" s="49" t="s">
        <v>262</v>
      </c>
      <c r="E101" s="97" t="s">
        <v>262</v>
      </c>
    </row>
    <row r="102" spans="1:5" ht="24" customHeight="1">
      <c r="A102" s="234" t="s">
        <v>54</v>
      </c>
      <c r="B102" s="56" t="s">
        <v>207</v>
      </c>
      <c r="C102" s="57" t="s">
        <v>17</v>
      </c>
      <c r="D102" s="46">
        <v>250775</v>
      </c>
      <c r="E102" s="46">
        <v>73.3</v>
      </c>
    </row>
    <row r="103" spans="1:5" ht="12.75">
      <c r="A103" s="208"/>
      <c r="B103" s="227" t="s">
        <v>85</v>
      </c>
      <c r="C103" s="228"/>
      <c r="D103" s="228"/>
      <c r="E103" s="229"/>
    </row>
    <row r="104" spans="1:5" ht="12.75">
      <c r="A104" s="208"/>
      <c r="B104" s="56" t="s">
        <v>157</v>
      </c>
      <c r="C104" s="57" t="s">
        <v>17</v>
      </c>
      <c r="D104" s="49" t="s">
        <v>262</v>
      </c>
      <c r="E104" s="97" t="s">
        <v>262</v>
      </c>
    </row>
    <row r="105" spans="1:5" ht="12" customHeight="1">
      <c r="A105" s="208"/>
      <c r="B105" s="56" t="s">
        <v>158</v>
      </c>
      <c r="C105" s="57" t="s">
        <v>17</v>
      </c>
      <c r="D105" s="49" t="s">
        <v>262</v>
      </c>
      <c r="E105" s="97" t="s">
        <v>262</v>
      </c>
    </row>
    <row r="106" spans="1:5" ht="12" customHeight="1">
      <c r="A106" s="208"/>
      <c r="B106" s="56" t="s">
        <v>159</v>
      </c>
      <c r="C106" s="57" t="s">
        <v>17</v>
      </c>
      <c r="D106" s="49" t="s">
        <v>262</v>
      </c>
      <c r="E106" s="97" t="s">
        <v>262</v>
      </c>
    </row>
    <row r="107" spans="1:5" ht="11.25" customHeight="1">
      <c r="A107" s="208"/>
      <c r="B107" s="56" t="s">
        <v>205</v>
      </c>
      <c r="C107" s="57" t="s">
        <v>17</v>
      </c>
      <c r="D107" s="46"/>
      <c r="E107" s="176" t="s">
        <v>262</v>
      </c>
    </row>
    <row r="108" spans="1:5" ht="12" customHeight="1">
      <c r="A108" s="209"/>
      <c r="B108" s="56" t="s">
        <v>160</v>
      </c>
      <c r="C108" s="57" t="s">
        <v>17</v>
      </c>
      <c r="D108" s="46"/>
      <c r="E108" s="176" t="s">
        <v>262</v>
      </c>
    </row>
    <row r="109" spans="1:5" ht="12" customHeight="1">
      <c r="A109" s="58" t="s">
        <v>68</v>
      </c>
      <c r="B109" s="70" t="s">
        <v>156</v>
      </c>
      <c r="C109" s="57" t="s">
        <v>17</v>
      </c>
      <c r="D109" s="71" t="s">
        <v>262</v>
      </c>
      <c r="E109" s="100" t="s">
        <v>262</v>
      </c>
    </row>
    <row r="110" spans="1:5" ht="12" customHeight="1">
      <c r="A110" s="58" t="s">
        <v>154</v>
      </c>
      <c r="B110" s="60" t="s">
        <v>39</v>
      </c>
      <c r="C110" s="49" t="s">
        <v>34</v>
      </c>
      <c r="D110" s="71" t="s">
        <v>262</v>
      </c>
      <c r="E110" s="100" t="s">
        <v>262</v>
      </c>
    </row>
    <row r="111" spans="1:5" ht="13.5" customHeight="1" thickBot="1">
      <c r="A111" s="72" t="s">
        <v>201</v>
      </c>
      <c r="B111" s="56" t="s">
        <v>40</v>
      </c>
      <c r="C111" s="49" t="s">
        <v>204</v>
      </c>
      <c r="D111" s="71" t="s">
        <v>262</v>
      </c>
      <c r="E111" s="100" t="s">
        <v>262</v>
      </c>
    </row>
    <row r="112" spans="1:5" ht="15.75" customHeight="1" thickBot="1">
      <c r="A112" s="231" t="s">
        <v>219</v>
      </c>
      <c r="B112" s="232"/>
      <c r="C112" s="232"/>
      <c r="D112" s="232"/>
      <c r="E112" s="233"/>
    </row>
    <row r="113" spans="1:6" ht="32.25" customHeight="1">
      <c r="A113" s="207" t="s">
        <v>235</v>
      </c>
      <c r="B113" s="159" t="s">
        <v>223</v>
      </c>
      <c r="C113" s="68" t="s">
        <v>17</v>
      </c>
      <c r="D113" s="46">
        <v>245488</v>
      </c>
      <c r="E113" s="192">
        <v>76</v>
      </c>
      <c r="F113" s="47">
        <f>D113/85562*100</f>
        <v>286.91241438956547</v>
      </c>
    </row>
    <row r="114" spans="1:5" ht="12.75">
      <c r="A114" s="208"/>
      <c r="B114" s="224" t="s">
        <v>202</v>
      </c>
      <c r="C114" s="225"/>
      <c r="D114" s="225"/>
      <c r="E114" s="226"/>
    </row>
    <row r="115" spans="1:5" ht="12.75">
      <c r="A115" s="208"/>
      <c r="B115" s="56" t="s">
        <v>19</v>
      </c>
      <c r="C115" s="57" t="s">
        <v>17</v>
      </c>
      <c r="D115" s="49" t="s">
        <v>262</v>
      </c>
      <c r="E115" s="97" t="s">
        <v>262</v>
      </c>
    </row>
    <row r="116" spans="1:5" ht="12.75">
      <c r="A116" s="208"/>
      <c r="B116" s="56" t="s">
        <v>20</v>
      </c>
      <c r="C116" s="57" t="s">
        <v>17</v>
      </c>
      <c r="D116" s="49" t="s">
        <v>262</v>
      </c>
      <c r="E116" s="97" t="s">
        <v>262</v>
      </c>
    </row>
    <row r="117" spans="1:5" ht="12.75">
      <c r="A117" s="209"/>
      <c r="B117" s="56" t="s">
        <v>18</v>
      </c>
      <c r="C117" s="57" t="s">
        <v>17</v>
      </c>
      <c r="D117" s="49" t="s">
        <v>262</v>
      </c>
      <c r="E117" s="97" t="s">
        <v>262</v>
      </c>
    </row>
    <row r="118" spans="1:5" ht="12.75">
      <c r="A118" s="249" t="s">
        <v>236</v>
      </c>
      <c r="B118" s="246" t="s">
        <v>79</v>
      </c>
      <c r="C118" s="247"/>
      <c r="D118" s="247"/>
      <c r="E118" s="248"/>
    </row>
    <row r="119" spans="1:5" ht="12.75">
      <c r="A119" s="250"/>
      <c r="B119" s="56" t="s">
        <v>225</v>
      </c>
      <c r="C119" s="57" t="s">
        <v>80</v>
      </c>
      <c r="D119" s="49" t="s">
        <v>262</v>
      </c>
      <c r="E119" s="97" t="s">
        <v>262</v>
      </c>
    </row>
    <row r="120" spans="1:5" ht="12.75">
      <c r="A120" s="250"/>
      <c r="B120" s="56" t="s">
        <v>224</v>
      </c>
      <c r="C120" s="57" t="s">
        <v>80</v>
      </c>
      <c r="D120" s="49" t="s">
        <v>262</v>
      </c>
      <c r="E120" s="97" t="s">
        <v>262</v>
      </c>
    </row>
    <row r="121" spans="1:5" ht="12.75" customHeight="1" thickBot="1">
      <c r="A121" s="251"/>
      <c r="B121" s="70" t="s">
        <v>249</v>
      </c>
      <c r="C121" s="73" t="s">
        <v>80</v>
      </c>
      <c r="D121" s="71" t="s">
        <v>262</v>
      </c>
      <c r="E121" s="100" t="s">
        <v>262</v>
      </c>
    </row>
    <row r="122" spans="1:5" ht="34.5" customHeight="1" thickBot="1">
      <c r="A122" s="231" t="s">
        <v>209</v>
      </c>
      <c r="B122" s="232"/>
      <c r="C122" s="232"/>
      <c r="D122" s="232"/>
      <c r="E122" s="233"/>
    </row>
    <row r="123" spans="1:6" ht="15" customHeight="1">
      <c r="A123" s="207" t="s">
        <v>69</v>
      </c>
      <c r="B123" s="137" t="s">
        <v>232</v>
      </c>
      <c r="C123" s="61" t="s">
        <v>17</v>
      </c>
      <c r="D123" s="138">
        <f>D125+D132+D138</f>
        <v>81662.16</v>
      </c>
      <c r="E123" s="139">
        <v>118.7</v>
      </c>
      <c r="F123" s="47">
        <f>D123/51161.4*100</f>
        <v>159.6167423096319</v>
      </c>
    </row>
    <row r="124" spans="1:5" ht="12.75">
      <c r="A124" s="254"/>
      <c r="B124" s="224"/>
      <c r="C124" s="225"/>
      <c r="D124" s="225"/>
      <c r="E124" s="226"/>
    </row>
    <row r="125" spans="1:6" ht="12.75">
      <c r="A125" s="254"/>
      <c r="B125" s="128" t="s">
        <v>213</v>
      </c>
      <c r="C125" s="129" t="s">
        <v>17</v>
      </c>
      <c r="D125" s="84">
        <f>D127+D128+D129+D130+D131</f>
        <v>59933.42</v>
      </c>
      <c r="E125" s="136">
        <v>133.9</v>
      </c>
      <c r="F125" s="47">
        <f>D125/29629.67*100</f>
        <v>202.27501690028947</v>
      </c>
    </row>
    <row r="126" spans="1:5" ht="12.75">
      <c r="A126" s="254"/>
      <c r="B126" s="56" t="s">
        <v>85</v>
      </c>
      <c r="C126" s="57"/>
      <c r="D126" s="130"/>
      <c r="E126" s="140"/>
    </row>
    <row r="127" spans="1:8" ht="12.75">
      <c r="A127" s="254"/>
      <c r="B127" s="56" t="s">
        <v>231</v>
      </c>
      <c r="C127" s="57" t="s">
        <v>17</v>
      </c>
      <c r="D127" s="131">
        <v>29625.5</v>
      </c>
      <c r="E127" s="96">
        <v>111</v>
      </c>
      <c r="F127" s="47">
        <f>D127/19510.26*100</f>
        <v>151.8457468019391</v>
      </c>
      <c r="H127" s="179"/>
    </row>
    <row r="128" spans="1:6" ht="12.75" customHeight="1">
      <c r="A128" s="254"/>
      <c r="B128" s="56" t="s">
        <v>211</v>
      </c>
      <c r="C128" s="57" t="s">
        <v>17</v>
      </c>
      <c r="D128" s="86">
        <v>166.4</v>
      </c>
      <c r="E128" s="96">
        <v>107.5</v>
      </c>
      <c r="F128" s="47">
        <f>D128/154.76*100</f>
        <v>107.52132333936419</v>
      </c>
    </row>
    <row r="129" spans="1:6" ht="12.75">
      <c r="A129" s="254"/>
      <c r="B129" s="56" t="s">
        <v>21</v>
      </c>
      <c r="C129" s="57" t="s">
        <v>17</v>
      </c>
      <c r="D129" s="131">
        <v>30141.52</v>
      </c>
      <c r="E129" s="122">
        <v>168.4</v>
      </c>
      <c r="F129" s="47">
        <f>D129/9964.65*100</f>
        <v>302.48448264615416</v>
      </c>
    </row>
    <row r="130" spans="1:5" ht="11.25" customHeight="1">
      <c r="A130" s="254"/>
      <c r="B130" s="56" t="s">
        <v>214</v>
      </c>
      <c r="C130" s="57" t="s">
        <v>17</v>
      </c>
      <c r="D130" s="131">
        <v>0</v>
      </c>
      <c r="E130" s="96" t="s">
        <v>262</v>
      </c>
    </row>
    <row r="131" spans="1:5" ht="27" customHeight="1">
      <c r="A131" s="254"/>
      <c r="B131" s="56" t="s">
        <v>233</v>
      </c>
      <c r="C131" s="57" t="s">
        <v>17</v>
      </c>
      <c r="D131" s="131">
        <v>0</v>
      </c>
      <c r="E131" s="96" t="s">
        <v>262</v>
      </c>
    </row>
    <row r="132" spans="1:8" ht="15" customHeight="1">
      <c r="A132" s="254"/>
      <c r="B132" s="128" t="s">
        <v>215</v>
      </c>
      <c r="C132" s="129" t="s">
        <v>17</v>
      </c>
      <c r="D132" s="84">
        <f>D133+D134+D135+D136+D137</f>
        <v>1229.74</v>
      </c>
      <c r="E132" s="136">
        <v>76</v>
      </c>
      <c r="F132" s="47">
        <f>D132/1306.02*100</f>
        <v>94.15935437435874</v>
      </c>
      <c r="H132" s="179"/>
    </row>
    <row r="133" spans="1:6" ht="27" customHeight="1">
      <c r="A133" s="254"/>
      <c r="B133" s="56" t="s">
        <v>210</v>
      </c>
      <c r="C133" s="57" t="s">
        <v>17</v>
      </c>
      <c r="D133" s="95">
        <v>994.57</v>
      </c>
      <c r="E133" s="122">
        <v>101.6</v>
      </c>
      <c r="F133" s="47">
        <f>D133/722.66*100</f>
        <v>137.62626961503338</v>
      </c>
    </row>
    <row r="134" spans="1:6" ht="27" customHeight="1">
      <c r="A134" s="254"/>
      <c r="B134" s="132" t="s">
        <v>89</v>
      </c>
      <c r="C134" s="57" t="s">
        <v>17</v>
      </c>
      <c r="D134" s="95">
        <v>141.87</v>
      </c>
      <c r="E134" s="122">
        <v>22.5</v>
      </c>
      <c r="F134" s="47">
        <f>D134/596.74*100</f>
        <v>23.77417300666957</v>
      </c>
    </row>
    <row r="135" spans="1:5" ht="27" customHeight="1">
      <c r="A135" s="254"/>
      <c r="B135" s="133" t="s">
        <v>70</v>
      </c>
      <c r="C135" s="57" t="s">
        <v>17</v>
      </c>
      <c r="D135" s="95">
        <v>112.8</v>
      </c>
      <c r="E135" s="96" t="s">
        <v>262</v>
      </c>
    </row>
    <row r="136" spans="1:5" ht="15.75" customHeight="1">
      <c r="A136" s="254"/>
      <c r="B136" s="47" t="s">
        <v>220</v>
      </c>
      <c r="C136" s="57" t="s">
        <v>17</v>
      </c>
      <c r="D136" s="95">
        <v>-19.5</v>
      </c>
      <c r="E136" s="96">
        <v>75.4</v>
      </c>
    </row>
    <row r="137" spans="1:5" ht="12.75">
      <c r="A137" s="254"/>
      <c r="B137" s="134" t="s">
        <v>71</v>
      </c>
      <c r="C137" s="57" t="s">
        <v>17</v>
      </c>
      <c r="D137" s="95">
        <v>0</v>
      </c>
      <c r="E137" s="96" t="s">
        <v>262</v>
      </c>
    </row>
    <row r="138" spans="1:6" ht="28.5" customHeight="1">
      <c r="A138" s="254"/>
      <c r="B138" s="135" t="s">
        <v>222</v>
      </c>
      <c r="C138" s="121" t="s">
        <v>17</v>
      </c>
      <c r="D138" s="84">
        <v>20499</v>
      </c>
      <c r="E138" s="122">
        <v>91.4</v>
      </c>
      <c r="F138" s="47">
        <f>D138/20225.71*100</f>
        <v>101.35120102087886</v>
      </c>
    </row>
    <row r="139" spans="1:7" ht="11.25" customHeight="1">
      <c r="A139" s="234" t="s">
        <v>78</v>
      </c>
      <c r="B139" s="74" t="s">
        <v>95</v>
      </c>
      <c r="C139" s="57" t="s">
        <v>17</v>
      </c>
      <c r="D139" s="84">
        <f>D140+D141+D142+D143+D144+D145+D146+D147+D148+D149+D150+D151+D152</f>
        <v>63088.130000000005</v>
      </c>
      <c r="E139" s="101">
        <v>94.06</v>
      </c>
      <c r="F139" s="47">
        <f>D139/51558.88*100</f>
        <v>122.36132747646964</v>
      </c>
      <c r="G139" s="87"/>
    </row>
    <row r="140" spans="1:7" ht="12" customHeight="1">
      <c r="A140" s="254"/>
      <c r="B140" s="56" t="s">
        <v>22</v>
      </c>
      <c r="C140" s="57" t="s">
        <v>17</v>
      </c>
      <c r="D140" s="91">
        <v>18038.09</v>
      </c>
      <c r="E140" s="97">
        <v>100.5</v>
      </c>
      <c r="F140" s="47">
        <f>D140/12931.66*100</f>
        <v>139.48781517608722</v>
      </c>
      <c r="G140" s="88"/>
    </row>
    <row r="141" spans="1:7" ht="12" customHeight="1">
      <c r="A141" s="254"/>
      <c r="B141" s="75" t="s">
        <v>169</v>
      </c>
      <c r="C141" s="57" t="s">
        <v>17</v>
      </c>
      <c r="D141" s="91">
        <v>593.4</v>
      </c>
      <c r="E141" s="97">
        <v>213.2</v>
      </c>
      <c r="F141" s="47">
        <f>D141/175.54*100</f>
        <v>338.04261137062775</v>
      </c>
      <c r="G141" s="88"/>
    </row>
    <row r="142" spans="1:7" ht="25.5" customHeight="1">
      <c r="A142" s="254"/>
      <c r="B142" s="76" t="s">
        <v>170</v>
      </c>
      <c r="C142" s="57" t="s">
        <v>17</v>
      </c>
      <c r="D142" s="91">
        <v>1086.1</v>
      </c>
      <c r="E142" s="97">
        <v>529.8</v>
      </c>
      <c r="G142" s="88"/>
    </row>
    <row r="143" spans="1:7" ht="12" customHeight="1">
      <c r="A143" s="254"/>
      <c r="B143" s="75" t="s">
        <v>171</v>
      </c>
      <c r="C143" s="57" t="s">
        <v>17</v>
      </c>
      <c r="D143" s="85">
        <v>7245.88</v>
      </c>
      <c r="E143" s="97">
        <v>63.4</v>
      </c>
      <c r="F143" s="47">
        <f>D143/11238.96*100</f>
        <v>64.47108985173006</v>
      </c>
      <c r="G143" s="88"/>
    </row>
    <row r="144" spans="1:7" ht="12" customHeight="1">
      <c r="A144" s="254"/>
      <c r="B144" s="75" t="s">
        <v>172</v>
      </c>
      <c r="C144" s="57" t="s">
        <v>17</v>
      </c>
      <c r="D144" s="85">
        <v>22135.25</v>
      </c>
      <c r="E144" s="97">
        <v>94.4</v>
      </c>
      <c r="F144" s="47">
        <f>D144/17661.76*100</f>
        <v>125.32867619082131</v>
      </c>
      <c r="G144" s="88"/>
    </row>
    <row r="145" spans="1:7" ht="12.75">
      <c r="A145" s="254"/>
      <c r="B145" s="75" t="s">
        <v>212</v>
      </c>
      <c r="C145" s="57" t="s">
        <v>17</v>
      </c>
      <c r="D145" s="91">
        <v>0</v>
      </c>
      <c r="E145" s="97" t="s">
        <v>262</v>
      </c>
      <c r="G145" s="88"/>
    </row>
    <row r="146" spans="1:7" ht="13.5" customHeight="1">
      <c r="A146" s="254"/>
      <c r="B146" s="75" t="s">
        <v>173</v>
      </c>
      <c r="C146" s="57" t="s">
        <v>17</v>
      </c>
      <c r="D146" s="91">
        <v>724.3</v>
      </c>
      <c r="E146" s="106">
        <v>108.08</v>
      </c>
      <c r="F146" s="47">
        <f>D146/621.35*100</f>
        <v>116.56876156755452</v>
      </c>
      <c r="G146" s="88"/>
    </row>
    <row r="147" spans="1:7" ht="12.75" customHeight="1">
      <c r="A147" s="254"/>
      <c r="B147" s="77" t="s">
        <v>250</v>
      </c>
      <c r="C147" s="57" t="s">
        <v>17</v>
      </c>
      <c r="D147" s="85">
        <v>10830.48</v>
      </c>
      <c r="E147" s="97">
        <v>111.07</v>
      </c>
      <c r="F147" s="47">
        <f>D147/6313.66*100</f>
        <v>171.54043771758379</v>
      </c>
      <c r="G147" s="88"/>
    </row>
    <row r="148" spans="1:7" ht="12.75" customHeight="1">
      <c r="A148" s="254"/>
      <c r="B148" s="76" t="s">
        <v>251</v>
      </c>
      <c r="C148" s="57" t="s">
        <v>17</v>
      </c>
      <c r="D148" s="91">
        <v>0</v>
      </c>
      <c r="E148" s="97" t="s">
        <v>262</v>
      </c>
      <c r="G148" s="88"/>
    </row>
    <row r="149" spans="1:7" ht="12.75" customHeight="1">
      <c r="A149" s="254"/>
      <c r="B149" s="76" t="s">
        <v>174</v>
      </c>
      <c r="C149" s="57" t="s">
        <v>17</v>
      </c>
      <c r="D149" s="85">
        <v>1078.65</v>
      </c>
      <c r="E149" s="97">
        <v>54.2</v>
      </c>
      <c r="F149" s="47">
        <f>D149/1730.7*100</f>
        <v>62.324492979719196</v>
      </c>
      <c r="G149" s="88"/>
    </row>
    <row r="150" spans="1:7" ht="12.75" customHeight="1">
      <c r="A150" s="254"/>
      <c r="B150" s="76" t="s">
        <v>252</v>
      </c>
      <c r="C150" s="57" t="s">
        <v>17</v>
      </c>
      <c r="D150" s="85">
        <v>1355.98</v>
      </c>
      <c r="E150" s="97">
        <v>99</v>
      </c>
      <c r="F150" s="47">
        <f>D150/885.25*100</f>
        <v>153.17480937588252</v>
      </c>
      <c r="G150" s="88"/>
    </row>
    <row r="151" spans="1:5" ht="13.5" customHeight="1">
      <c r="A151" s="254"/>
      <c r="B151" s="76" t="s">
        <v>256</v>
      </c>
      <c r="C151" s="57" t="s">
        <v>17</v>
      </c>
      <c r="D151" s="85">
        <v>0</v>
      </c>
      <c r="E151" s="97" t="s">
        <v>262</v>
      </c>
    </row>
    <row r="152" spans="1:5" ht="13.5" customHeight="1">
      <c r="A152" s="254"/>
      <c r="B152" s="76" t="s">
        <v>253</v>
      </c>
      <c r="C152" s="57" t="s">
        <v>17</v>
      </c>
      <c r="D152" s="85">
        <v>0</v>
      </c>
      <c r="E152" s="97" t="s">
        <v>262</v>
      </c>
    </row>
    <row r="153" spans="1:5" ht="26.25" customHeight="1">
      <c r="A153" s="254"/>
      <c r="B153" s="78" t="s">
        <v>254</v>
      </c>
      <c r="C153" s="57" t="s">
        <v>17</v>
      </c>
      <c r="D153" s="85">
        <v>0</v>
      </c>
      <c r="E153" s="97" t="s">
        <v>262</v>
      </c>
    </row>
    <row r="154" spans="1:5" ht="27.75" customHeight="1">
      <c r="A154" s="160" t="s">
        <v>237</v>
      </c>
      <c r="B154" s="56" t="s">
        <v>97</v>
      </c>
      <c r="C154" s="57" t="s">
        <v>203</v>
      </c>
      <c r="D154" s="85">
        <f>D123/D11</f>
        <v>8.607795931274376</v>
      </c>
      <c r="E154" s="97">
        <v>120.3</v>
      </c>
    </row>
    <row r="155" spans="1:5" ht="27" thickBot="1">
      <c r="A155" s="160" t="s">
        <v>238</v>
      </c>
      <c r="B155" s="161" t="s">
        <v>96</v>
      </c>
      <c r="C155" s="59" t="s">
        <v>203</v>
      </c>
      <c r="D155" s="174">
        <f>D139/D11</f>
        <v>6.649955728892169</v>
      </c>
      <c r="E155" s="98">
        <v>95.3</v>
      </c>
    </row>
    <row r="156" spans="1:5" ht="19.5" customHeight="1" thickBot="1">
      <c r="A156" s="170"/>
      <c r="B156" s="252" t="s">
        <v>234</v>
      </c>
      <c r="C156" s="252"/>
      <c r="D156" s="252"/>
      <c r="E156" s="253"/>
    </row>
    <row r="157" spans="1:8" ht="53.25" customHeight="1" thickBot="1">
      <c r="A157" s="141" t="s">
        <v>72</v>
      </c>
      <c r="B157" s="162" t="s">
        <v>303</v>
      </c>
      <c r="C157" s="163" t="s">
        <v>33</v>
      </c>
      <c r="D157" s="195">
        <v>23736.71</v>
      </c>
      <c r="E157" s="196">
        <v>79.5</v>
      </c>
      <c r="H157" s="179"/>
    </row>
    <row r="158" spans="1:5" ht="21" customHeight="1" thickBot="1">
      <c r="A158" s="255" t="s">
        <v>208</v>
      </c>
      <c r="B158" s="252"/>
      <c r="C158" s="252"/>
      <c r="D158" s="252"/>
      <c r="E158" s="253"/>
    </row>
    <row r="159" spans="1:5" ht="26.25">
      <c r="A159" s="72" t="s">
        <v>73</v>
      </c>
      <c r="B159" s="70" t="s">
        <v>226</v>
      </c>
      <c r="C159" s="71" t="s">
        <v>35</v>
      </c>
      <c r="D159" s="71" t="s">
        <v>334</v>
      </c>
      <c r="E159" s="100">
        <v>89.6</v>
      </c>
    </row>
    <row r="160" spans="1:8" ht="15.75" customHeight="1">
      <c r="A160" s="164"/>
      <c r="B160" s="165" t="s">
        <v>227</v>
      </c>
      <c r="C160" s="49" t="s">
        <v>35</v>
      </c>
      <c r="D160" s="166" t="s">
        <v>262</v>
      </c>
      <c r="E160" s="176" t="s">
        <v>262</v>
      </c>
      <c r="F160" s="180"/>
      <c r="H160" s="182"/>
    </row>
    <row r="161" spans="1:5" ht="15" customHeight="1">
      <c r="A161" s="160" t="s">
        <v>239</v>
      </c>
      <c r="B161" s="167" t="s">
        <v>36</v>
      </c>
      <c r="C161" s="69" t="s">
        <v>37</v>
      </c>
      <c r="D161" s="168" t="s">
        <v>310</v>
      </c>
      <c r="E161" s="169" t="s">
        <v>262</v>
      </c>
    </row>
    <row r="162" spans="1:5" ht="16.5" customHeight="1">
      <c r="A162" s="160" t="s">
        <v>240</v>
      </c>
      <c r="B162" s="60" t="s">
        <v>38</v>
      </c>
      <c r="C162" s="49" t="s">
        <v>32</v>
      </c>
      <c r="D162" s="49" t="s">
        <v>262</v>
      </c>
      <c r="E162" s="97" t="s">
        <v>262</v>
      </c>
    </row>
    <row r="163" spans="1:5" ht="26.25">
      <c r="A163" s="54" t="s">
        <v>241</v>
      </c>
      <c r="B163" s="55" t="s">
        <v>98</v>
      </c>
      <c r="C163" s="49" t="s">
        <v>32</v>
      </c>
      <c r="D163" s="193">
        <v>35.1</v>
      </c>
      <c r="E163" s="194">
        <v>100.6</v>
      </c>
    </row>
    <row r="164" spans="1:5" ht="26.25" customHeight="1">
      <c r="A164" s="54" t="s">
        <v>242</v>
      </c>
      <c r="B164" s="56" t="s">
        <v>99</v>
      </c>
      <c r="C164" s="49" t="s">
        <v>32</v>
      </c>
      <c r="D164" s="193">
        <v>86.2</v>
      </c>
      <c r="E164" s="194">
        <v>91.7</v>
      </c>
    </row>
    <row r="165" spans="1:5" ht="39.75" customHeight="1">
      <c r="A165" s="234" t="s">
        <v>243</v>
      </c>
      <c r="B165" s="56" t="s">
        <v>228</v>
      </c>
      <c r="C165" s="49" t="s">
        <v>32</v>
      </c>
      <c r="D165" s="193">
        <v>77.6</v>
      </c>
      <c r="E165" s="194">
        <v>98.4</v>
      </c>
    </row>
    <row r="166" spans="1:5" ht="16.5" customHeight="1">
      <c r="A166" s="256"/>
      <c r="B166" s="227" t="s">
        <v>85</v>
      </c>
      <c r="C166" s="228"/>
      <c r="D166" s="228"/>
      <c r="E166" s="229"/>
    </row>
    <row r="167" spans="1:5" ht="13.5" customHeight="1">
      <c r="A167" s="256"/>
      <c r="B167" s="56" t="s">
        <v>41</v>
      </c>
      <c r="C167" s="49" t="s">
        <v>32</v>
      </c>
      <c r="D167" s="49">
        <v>100</v>
      </c>
      <c r="E167" s="97">
        <v>100</v>
      </c>
    </row>
    <row r="168" spans="1:5" ht="12.75" customHeight="1">
      <c r="A168" s="256"/>
      <c r="B168" s="56" t="s">
        <v>42</v>
      </c>
      <c r="C168" s="49" t="s">
        <v>32</v>
      </c>
      <c r="D168" s="49">
        <v>89</v>
      </c>
      <c r="E168" s="304">
        <v>102.5</v>
      </c>
    </row>
    <row r="169" spans="1:5" ht="12" customHeight="1">
      <c r="A169" s="256"/>
      <c r="B169" s="56" t="s">
        <v>43</v>
      </c>
      <c r="C169" s="49" t="s">
        <v>32</v>
      </c>
      <c r="D169" s="49">
        <v>64.8</v>
      </c>
      <c r="E169" s="97">
        <v>103</v>
      </c>
    </row>
    <row r="170" spans="1:5" ht="11.25" customHeight="1">
      <c r="A170" s="256"/>
      <c r="B170" s="56" t="s">
        <v>44</v>
      </c>
      <c r="C170" s="49" t="s">
        <v>45</v>
      </c>
      <c r="D170" s="49">
        <v>56.4</v>
      </c>
      <c r="E170" s="97">
        <v>102</v>
      </c>
    </row>
    <row r="171" spans="1:5" ht="13.5" customHeight="1">
      <c r="A171" s="160" t="s">
        <v>244</v>
      </c>
      <c r="B171" s="56" t="s">
        <v>100</v>
      </c>
      <c r="C171" s="49" t="s">
        <v>3</v>
      </c>
      <c r="D171" s="49" t="s">
        <v>262</v>
      </c>
      <c r="E171" s="97" t="s">
        <v>262</v>
      </c>
    </row>
    <row r="172" spans="1:5" ht="27.75" customHeight="1">
      <c r="A172" s="160" t="s">
        <v>245</v>
      </c>
      <c r="B172" s="56" t="s">
        <v>101</v>
      </c>
      <c r="C172" s="49" t="s">
        <v>3</v>
      </c>
      <c r="D172" s="49" t="s">
        <v>262</v>
      </c>
      <c r="E172" s="97" t="s">
        <v>262</v>
      </c>
    </row>
    <row r="173" spans="1:5" ht="27.75" customHeight="1">
      <c r="A173" s="160" t="s">
        <v>246</v>
      </c>
      <c r="B173" s="56" t="s">
        <v>102</v>
      </c>
      <c r="C173" s="49" t="s">
        <v>33</v>
      </c>
      <c r="D173" s="49" t="s">
        <v>262</v>
      </c>
      <c r="E173" s="97" t="s">
        <v>262</v>
      </c>
    </row>
    <row r="174" spans="1:5" ht="29.25" customHeight="1" thickBot="1">
      <c r="A174" s="154" t="s">
        <v>247</v>
      </c>
      <c r="B174" s="161" t="s">
        <v>103</v>
      </c>
      <c r="C174" s="156" t="s">
        <v>33</v>
      </c>
      <c r="D174" s="156" t="s">
        <v>262</v>
      </c>
      <c r="E174" s="98" t="s">
        <v>262</v>
      </c>
    </row>
    <row r="175" ht="15" customHeight="1">
      <c r="A175" s="81"/>
    </row>
    <row r="176" ht="24" customHeight="1">
      <c r="A176" s="81"/>
    </row>
    <row r="177" ht="12.75">
      <c r="A177" s="81"/>
    </row>
    <row r="178" ht="12.75">
      <c r="A178" s="81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B166:E166"/>
    <mergeCell ref="B156:E156"/>
    <mergeCell ref="A123:A138"/>
    <mergeCell ref="A139:A153"/>
    <mergeCell ref="A158:E158"/>
    <mergeCell ref="A165:A170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43:E43"/>
    <mergeCell ref="A34:A54"/>
    <mergeCell ref="B35:E35"/>
    <mergeCell ref="A76:A82"/>
    <mergeCell ref="B90:E90"/>
    <mergeCell ref="A83:E83"/>
    <mergeCell ref="A88:E88"/>
    <mergeCell ref="A89:A101"/>
    <mergeCell ref="A72:A75"/>
    <mergeCell ref="B73:E73"/>
    <mergeCell ref="A3:E3"/>
    <mergeCell ref="E8:E9"/>
    <mergeCell ref="A5:E5"/>
    <mergeCell ref="B56:E56"/>
    <mergeCell ref="B21:E21"/>
    <mergeCell ref="A71:E71"/>
    <mergeCell ref="A68:E68"/>
    <mergeCell ref="A55:A67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125" defaultRowHeight="12.75"/>
  <cols>
    <col min="1" max="1" width="49.875" style="9" customWidth="1"/>
    <col min="2" max="2" width="10.625" style="14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5"/>
      <c r="B1" s="10"/>
      <c r="C1" s="257" t="s">
        <v>104</v>
      </c>
      <c r="D1" s="257"/>
    </row>
    <row r="2" spans="1:4" ht="15">
      <c r="A2" s="5"/>
      <c r="B2" s="10"/>
      <c r="C2" s="3"/>
      <c r="D2" s="3"/>
    </row>
    <row r="3" spans="1:4" ht="15" customHeight="1">
      <c r="A3" s="258" t="s">
        <v>105</v>
      </c>
      <c r="B3" s="258"/>
      <c r="C3" s="259"/>
      <c r="D3" s="259"/>
    </row>
    <row r="4" spans="1:4" ht="15">
      <c r="A4" s="259"/>
      <c r="B4" s="259"/>
      <c r="C4" s="259"/>
      <c r="D4" s="259"/>
    </row>
    <row r="5" spans="1:4" ht="21" customHeight="1">
      <c r="A5" s="260" t="s">
        <v>312</v>
      </c>
      <c r="B5" s="260"/>
      <c r="C5" s="260"/>
      <c r="D5" s="260"/>
    </row>
    <row r="6" spans="1:4" ht="39.75" customHeight="1">
      <c r="A6" s="262" t="s">
        <v>298</v>
      </c>
      <c r="B6" s="262"/>
      <c r="C6" s="262"/>
      <c r="D6" s="262"/>
    </row>
    <row r="7" spans="1:4" ht="15">
      <c r="A7" s="261" t="s">
        <v>318</v>
      </c>
      <c r="B7" s="261"/>
      <c r="C7" s="261"/>
      <c r="D7" s="261"/>
    </row>
    <row r="8" spans="1:4" ht="62.25">
      <c r="A8" s="6"/>
      <c r="B8" s="11" t="s">
        <v>82</v>
      </c>
      <c r="C8" s="45" t="s">
        <v>106</v>
      </c>
      <c r="D8" s="4" t="s">
        <v>194</v>
      </c>
    </row>
    <row r="9" spans="1:4" ht="26.25">
      <c r="A9" s="7" t="s">
        <v>155</v>
      </c>
      <c r="B9" s="12" t="s">
        <v>33</v>
      </c>
      <c r="C9" s="103">
        <v>2950</v>
      </c>
      <c r="D9" s="83">
        <v>87.1</v>
      </c>
    </row>
    <row r="10" spans="1:4" ht="15">
      <c r="A10" s="8" t="s">
        <v>108</v>
      </c>
      <c r="B10" s="13" t="s">
        <v>3</v>
      </c>
      <c r="C10" s="13">
        <v>368</v>
      </c>
      <c r="D10" s="13">
        <v>99.5</v>
      </c>
    </row>
    <row r="11" spans="1:4" ht="15">
      <c r="A11" s="8" t="s">
        <v>109</v>
      </c>
      <c r="B11" s="13" t="s">
        <v>46</v>
      </c>
      <c r="C11" s="13" t="s">
        <v>262</v>
      </c>
      <c r="D11" s="104" t="s">
        <v>262</v>
      </c>
    </row>
    <row r="12" spans="1:4" ht="15">
      <c r="A12" s="7" t="s">
        <v>110</v>
      </c>
      <c r="B12" s="12" t="s">
        <v>16</v>
      </c>
      <c r="C12" s="103">
        <v>37500</v>
      </c>
      <c r="D12" s="13">
        <v>101.4</v>
      </c>
    </row>
    <row r="13" spans="1:4" ht="39">
      <c r="A13" s="7" t="s">
        <v>107</v>
      </c>
      <c r="B13" s="12"/>
      <c r="C13" s="13" t="s">
        <v>324</v>
      </c>
      <c r="D13" s="13" t="s">
        <v>325</v>
      </c>
    </row>
    <row r="14" spans="1:4" ht="15">
      <c r="A14" s="8" t="s">
        <v>260</v>
      </c>
      <c r="B14" s="13" t="s">
        <v>87</v>
      </c>
      <c r="C14" s="13">
        <v>91270</v>
      </c>
      <c r="D14" s="13">
        <v>74.5</v>
      </c>
    </row>
    <row r="15" spans="1:4" ht="15">
      <c r="A15" s="8" t="s">
        <v>261</v>
      </c>
      <c r="B15" s="13" t="s">
        <v>87</v>
      </c>
      <c r="C15" s="13" t="s">
        <v>322</v>
      </c>
      <c r="D15" s="104" t="s">
        <v>323</v>
      </c>
    </row>
    <row r="16" spans="1:4" ht="15">
      <c r="A16" s="8" t="s">
        <v>183</v>
      </c>
      <c r="B16" s="13" t="s">
        <v>17</v>
      </c>
      <c r="C16" s="93"/>
      <c r="D16" s="93"/>
    </row>
    <row r="17" spans="1:4" ht="15">
      <c r="A17" s="8" t="s">
        <v>161</v>
      </c>
      <c r="B17" s="13" t="s">
        <v>17</v>
      </c>
      <c r="C17" s="13" t="s">
        <v>326</v>
      </c>
      <c r="D17" s="13">
        <v>101.9</v>
      </c>
    </row>
    <row r="18" spans="1:4" ht="15">
      <c r="A18" s="8" t="s">
        <v>162</v>
      </c>
      <c r="B18" s="13" t="s">
        <v>17</v>
      </c>
      <c r="C18" s="13" t="s">
        <v>327</v>
      </c>
      <c r="D18" s="13">
        <v>106.8</v>
      </c>
    </row>
    <row r="19" spans="1:4" ht="15">
      <c r="A19" s="8" t="s">
        <v>229</v>
      </c>
      <c r="B19" s="13"/>
      <c r="C19" s="13"/>
      <c r="D19" s="13"/>
    </row>
    <row r="20" spans="1:4" ht="15">
      <c r="A20" s="8" t="s">
        <v>230</v>
      </c>
      <c r="B20" s="13"/>
      <c r="C20" s="13">
        <v>0</v>
      </c>
      <c r="D20" s="13" t="s">
        <v>262</v>
      </c>
    </row>
    <row r="21" spans="1:4" ht="15">
      <c r="A21" s="8" t="s">
        <v>163</v>
      </c>
      <c r="B21" s="13" t="s">
        <v>17</v>
      </c>
      <c r="C21" s="103">
        <v>7001</v>
      </c>
      <c r="D21" s="13">
        <v>68.2</v>
      </c>
    </row>
    <row r="22" spans="1:4" ht="15">
      <c r="A22" s="8" t="s">
        <v>167</v>
      </c>
      <c r="B22" s="13" t="s">
        <v>17</v>
      </c>
      <c r="C22" s="103">
        <v>29614</v>
      </c>
      <c r="D22" s="104">
        <v>145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2.75390625" style="0" customWidth="1"/>
    <col min="2" max="2" width="27.125" style="0" customWidth="1"/>
    <col min="3" max="3" width="23.75390625" style="0" customWidth="1"/>
    <col min="4" max="4" width="26.50390625" style="0" customWidth="1"/>
  </cols>
  <sheetData>
    <row r="1" spans="1:4" ht="12.75">
      <c r="A1" s="258" t="s">
        <v>105</v>
      </c>
      <c r="B1" s="258"/>
      <c r="C1" s="259"/>
      <c r="D1" s="259"/>
    </row>
    <row r="2" spans="1:4" ht="30" customHeight="1">
      <c r="A2" s="259"/>
      <c r="B2" s="259"/>
      <c r="C2" s="259"/>
      <c r="D2" s="259"/>
    </row>
    <row r="3" spans="1:4" ht="15">
      <c r="A3" s="260" t="s">
        <v>335</v>
      </c>
      <c r="B3" s="260"/>
      <c r="C3" s="260"/>
      <c r="D3" s="260"/>
    </row>
    <row r="4" spans="1:4" ht="15">
      <c r="A4" s="262" t="s">
        <v>330</v>
      </c>
      <c r="B4" s="262"/>
      <c r="C4" s="262"/>
      <c r="D4" s="262"/>
    </row>
    <row r="5" spans="1:4" ht="15">
      <c r="A5" s="261" t="s">
        <v>331</v>
      </c>
      <c r="B5" s="261"/>
      <c r="C5" s="261"/>
      <c r="D5" s="261"/>
    </row>
    <row r="6" spans="1:4" ht="46.5">
      <c r="A6" s="6"/>
      <c r="B6" s="11" t="s">
        <v>82</v>
      </c>
      <c r="C6" s="45" t="s">
        <v>106</v>
      </c>
      <c r="D6" s="4" t="s">
        <v>194</v>
      </c>
    </row>
    <row r="7" spans="1:4" ht="52.5">
      <c r="A7" s="7" t="s">
        <v>155</v>
      </c>
      <c r="B7" s="12" t="s">
        <v>33</v>
      </c>
      <c r="C7" s="103">
        <v>3</v>
      </c>
      <c r="D7" s="83">
        <v>150</v>
      </c>
    </row>
    <row r="8" spans="1:4" ht="26.25">
      <c r="A8" s="7" t="s">
        <v>108</v>
      </c>
      <c r="B8" s="13" t="s">
        <v>3</v>
      </c>
      <c r="C8" s="13">
        <v>138</v>
      </c>
      <c r="D8" s="13">
        <v>101</v>
      </c>
    </row>
    <row r="9" spans="1:4" ht="26.25">
      <c r="A9" s="7" t="s">
        <v>109</v>
      </c>
      <c r="B9" s="13" t="s">
        <v>46</v>
      </c>
      <c r="C9" s="13" t="s">
        <v>262</v>
      </c>
      <c r="D9" s="104" t="s">
        <v>262</v>
      </c>
    </row>
    <row r="10" spans="1:4" ht="39">
      <c r="A10" s="7" t="s">
        <v>110</v>
      </c>
      <c r="B10" s="12" t="s">
        <v>313</v>
      </c>
      <c r="C10" s="103">
        <v>68800</v>
      </c>
      <c r="D10" s="13">
        <v>108</v>
      </c>
    </row>
    <row r="11" spans="1:4" ht="26.25">
      <c r="A11" s="7" t="s">
        <v>183</v>
      </c>
      <c r="B11" s="12" t="s">
        <v>17</v>
      </c>
      <c r="C11" s="13" t="s">
        <v>262</v>
      </c>
      <c r="D11" s="13" t="s">
        <v>262</v>
      </c>
    </row>
    <row r="12" spans="1:4" ht="26.25">
      <c r="A12" s="7" t="s">
        <v>161</v>
      </c>
      <c r="B12" s="13"/>
      <c r="C12" s="13" t="s">
        <v>332</v>
      </c>
      <c r="D12" s="13">
        <v>121</v>
      </c>
    </row>
    <row r="13" spans="1:4" ht="26.25">
      <c r="A13" s="7" t="s">
        <v>162</v>
      </c>
      <c r="B13" s="13"/>
      <c r="C13" s="13" t="s">
        <v>333</v>
      </c>
      <c r="D13" s="104">
        <v>139</v>
      </c>
    </row>
    <row r="14" spans="1:4" ht="26.25">
      <c r="A14" s="7" t="s">
        <v>229</v>
      </c>
      <c r="B14" s="13"/>
      <c r="C14" s="93"/>
      <c r="D14" s="93"/>
    </row>
    <row r="15" spans="1:4" ht="26.25">
      <c r="A15" s="7" t="s">
        <v>230</v>
      </c>
      <c r="B15" s="13"/>
      <c r="C15" s="13">
        <v>3691</v>
      </c>
      <c r="D15" s="13">
        <v>94</v>
      </c>
    </row>
    <row r="16" spans="1:4" ht="12.75">
      <c r="A16" s="7" t="s">
        <v>163</v>
      </c>
      <c r="B16" s="13" t="s">
        <v>17</v>
      </c>
      <c r="C16" s="13" t="s">
        <v>262</v>
      </c>
      <c r="D16" s="13" t="s">
        <v>262</v>
      </c>
    </row>
    <row r="17" spans="1:4" ht="26.25">
      <c r="A17" s="7" t="s">
        <v>167</v>
      </c>
      <c r="B17" s="13" t="s">
        <v>17</v>
      </c>
      <c r="C17" s="13" t="s">
        <v>262</v>
      </c>
      <c r="D17" s="13" t="s">
        <v>262</v>
      </c>
    </row>
    <row r="18" spans="1:4" ht="12.75">
      <c r="A18" s="8"/>
      <c r="B18" s="13"/>
      <c r="C18" s="103"/>
      <c r="D18" s="104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63" t="s">
        <v>105</v>
      </c>
      <c r="B1" s="263"/>
      <c r="C1" s="264"/>
      <c r="D1" s="264"/>
    </row>
    <row r="2" spans="1:4" ht="25.5" customHeight="1">
      <c r="A2" s="264"/>
      <c r="B2" s="264"/>
      <c r="C2" s="264"/>
      <c r="D2" s="264"/>
    </row>
    <row r="3" spans="1:4" ht="15">
      <c r="A3" s="264" t="s">
        <v>289</v>
      </c>
      <c r="B3" s="264"/>
      <c r="C3" s="264"/>
      <c r="D3" s="264"/>
    </row>
    <row r="4" spans="1:4" ht="39.75" customHeight="1">
      <c r="A4" s="265" t="s">
        <v>299</v>
      </c>
      <c r="B4" s="265"/>
      <c r="C4" s="265"/>
      <c r="D4" s="265"/>
    </row>
    <row r="5" spans="1:4" ht="15">
      <c r="A5" s="266" t="s">
        <v>319</v>
      </c>
      <c r="B5" s="266"/>
      <c r="C5" s="266"/>
      <c r="D5" s="266"/>
    </row>
    <row r="6" spans="1:4" ht="46.5">
      <c r="A6" s="123"/>
      <c r="B6" s="124" t="s">
        <v>82</v>
      </c>
      <c r="C6" s="187" t="s">
        <v>106</v>
      </c>
      <c r="D6" s="175" t="s">
        <v>194</v>
      </c>
    </row>
    <row r="7" spans="1:4" ht="26.25">
      <c r="A7" s="125" t="s">
        <v>155</v>
      </c>
      <c r="B7" s="46" t="s">
        <v>33</v>
      </c>
      <c r="C7" s="198">
        <v>380.183</v>
      </c>
      <c r="D7" s="46">
        <v>108</v>
      </c>
    </row>
    <row r="8" spans="1:4" ht="12.75">
      <c r="A8" s="125" t="s">
        <v>108</v>
      </c>
      <c r="B8" s="183" t="s">
        <v>3</v>
      </c>
      <c r="C8" s="46">
        <v>156</v>
      </c>
      <c r="D8" s="46">
        <v>99</v>
      </c>
    </row>
    <row r="9" spans="1:4" ht="12.75">
      <c r="A9" s="126" t="s">
        <v>109</v>
      </c>
      <c r="B9" s="183" t="s">
        <v>46</v>
      </c>
      <c r="C9" s="183" t="s">
        <v>262</v>
      </c>
      <c r="D9" s="184" t="s">
        <v>262</v>
      </c>
    </row>
    <row r="10" spans="1:4" ht="26.25">
      <c r="A10" s="125" t="s">
        <v>110</v>
      </c>
      <c r="B10" s="46" t="s">
        <v>16</v>
      </c>
      <c r="C10" s="46">
        <v>51114</v>
      </c>
      <c r="D10" s="46">
        <v>101</v>
      </c>
    </row>
    <row r="11" spans="1:4" ht="52.5">
      <c r="A11" s="125" t="s">
        <v>107</v>
      </c>
      <c r="B11" s="46"/>
      <c r="C11" s="185" t="s">
        <v>262</v>
      </c>
      <c r="D11" s="186" t="s">
        <v>262</v>
      </c>
    </row>
    <row r="12" spans="1:4" ht="12.75">
      <c r="A12" s="126" t="s">
        <v>264</v>
      </c>
      <c r="B12" s="183" t="s">
        <v>87</v>
      </c>
      <c r="C12" s="46">
        <v>368</v>
      </c>
      <c r="D12" s="46">
        <v>108</v>
      </c>
    </row>
    <row r="13" spans="1:4" ht="12.75">
      <c r="A13" s="126" t="s">
        <v>265</v>
      </c>
      <c r="B13" s="183" t="s">
        <v>87</v>
      </c>
      <c r="C13" s="46">
        <v>10306</v>
      </c>
      <c r="D13" s="46">
        <v>105</v>
      </c>
    </row>
    <row r="14" spans="1:4" ht="12.75">
      <c r="A14" s="126" t="s">
        <v>183</v>
      </c>
      <c r="B14" s="183" t="s">
        <v>17</v>
      </c>
      <c r="C14" s="183"/>
      <c r="D14" s="50"/>
    </row>
    <row r="15" spans="1:4" ht="12.75">
      <c r="A15" s="126" t="s">
        <v>161</v>
      </c>
      <c r="B15" s="183" t="s">
        <v>17</v>
      </c>
      <c r="C15" s="46">
        <v>60727</v>
      </c>
      <c r="D15" s="46">
        <v>106</v>
      </c>
    </row>
    <row r="16" spans="1:4" ht="12.75">
      <c r="A16" s="126" t="s">
        <v>162</v>
      </c>
      <c r="B16" s="183" t="s">
        <v>17</v>
      </c>
      <c r="C16" s="46">
        <v>23350</v>
      </c>
      <c r="D16" s="46">
        <v>59</v>
      </c>
    </row>
    <row r="17" spans="1:4" ht="12.75">
      <c r="A17" s="126" t="s">
        <v>229</v>
      </c>
      <c r="B17" s="183"/>
      <c r="C17" s="185"/>
      <c r="D17" s="186"/>
    </row>
    <row r="18" spans="1:4" ht="12.75">
      <c r="A18" s="126" t="s">
        <v>230</v>
      </c>
      <c r="B18" s="183" t="s">
        <v>17</v>
      </c>
      <c r="C18" s="46">
        <v>2729</v>
      </c>
      <c r="D18" s="46">
        <v>101</v>
      </c>
    </row>
    <row r="19" spans="1:4" ht="12.75">
      <c r="A19" s="126" t="s">
        <v>163</v>
      </c>
      <c r="B19" s="183" t="s">
        <v>17</v>
      </c>
      <c r="C19" s="46">
        <v>73171</v>
      </c>
      <c r="D19" s="46">
        <v>113</v>
      </c>
    </row>
    <row r="20" spans="1:4" ht="12.75">
      <c r="A20" s="126" t="s">
        <v>167</v>
      </c>
      <c r="B20" s="183" t="s">
        <v>17</v>
      </c>
      <c r="C20" s="46">
        <v>99552</v>
      </c>
      <c r="D20" s="46">
        <v>97</v>
      </c>
    </row>
    <row r="21" s="120" customFormat="1" ht="12.75"/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58" t="s">
        <v>105</v>
      </c>
      <c r="B1" s="258"/>
      <c r="C1" s="259"/>
      <c r="D1" s="259"/>
    </row>
    <row r="2" spans="1:4" ht="27.75" customHeight="1">
      <c r="A2" s="259"/>
      <c r="B2" s="259"/>
      <c r="C2" s="259"/>
      <c r="D2" s="259"/>
    </row>
    <row r="3" spans="1:4" ht="15">
      <c r="A3" s="260" t="s">
        <v>263</v>
      </c>
      <c r="B3" s="260"/>
      <c r="C3" s="260"/>
      <c r="D3" s="260"/>
    </row>
    <row r="4" spans="1:4" ht="36.75" customHeight="1">
      <c r="A4" s="267" t="s">
        <v>293</v>
      </c>
      <c r="B4" s="267"/>
      <c r="C4" s="267"/>
      <c r="D4" s="267"/>
    </row>
    <row r="5" spans="1:4" ht="15">
      <c r="A5" s="261" t="s">
        <v>320</v>
      </c>
      <c r="B5" s="261"/>
      <c r="C5" s="261"/>
      <c r="D5" s="261"/>
    </row>
    <row r="6" spans="1:4" ht="39">
      <c r="A6" s="107"/>
      <c r="B6" s="94" t="s">
        <v>82</v>
      </c>
      <c r="C6" s="108" t="s">
        <v>106</v>
      </c>
      <c r="D6" s="108" t="s">
        <v>194</v>
      </c>
    </row>
    <row r="7" spans="1:4" ht="39">
      <c r="A7" s="7" t="s">
        <v>155</v>
      </c>
      <c r="B7" s="12" t="s">
        <v>33</v>
      </c>
      <c r="C7" s="13">
        <v>5003</v>
      </c>
      <c r="D7" s="13">
        <v>37</v>
      </c>
    </row>
    <row r="8" spans="1:4" ht="26.25">
      <c r="A8" s="7" t="s">
        <v>108</v>
      </c>
      <c r="B8" s="13" t="s">
        <v>3</v>
      </c>
      <c r="C8" s="13">
        <v>268</v>
      </c>
      <c r="D8" s="13">
        <v>3</v>
      </c>
    </row>
    <row r="9" spans="1:4" ht="12.75">
      <c r="A9" s="7" t="s">
        <v>109</v>
      </c>
      <c r="B9" s="13" t="s">
        <v>46</v>
      </c>
      <c r="C9" s="13" t="s">
        <v>262</v>
      </c>
      <c r="D9" s="13" t="s">
        <v>262</v>
      </c>
    </row>
    <row r="10" spans="1:4" ht="26.25">
      <c r="A10" s="7" t="s">
        <v>110</v>
      </c>
      <c r="B10" s="12" t="s">
        <v>16</v>
      </c>
      <c r="C10" s="13">
        <v>58520</v>
      </c>
      <c r="D10" s="13">
        <v>11</v>
      </c>
    </row>
    <row r="11" spans="1:4" ht="78.75">
      <c r="A11" s="7" t="s">
        <v>314</v>
      </c>
      <c r="B11" s="12" t="s">
        <v>297</v>
      </c>
      <c r="C11" s="181">
        <v>22364956</v>
      </c>
      <c r="D11" s="13">
        <v>13</v>
      </c>
    </row>
    <row r="12" spans="1:4" ht="12.75">
      <c r="A12" s="7" t="s">
        <v>183</v>
      </c>
      <c r="B12" s="13" t="s">
        <v>17</v>
      </c>
      <c r="C12" s="13" t="s">
        <v>262</v>
      </c>
      <c r="D12" s="13" t="s">
        <v>262</v>
      </c>
    </row>
    <row r="13" spans="1:4" ht="26.25">
      <c r="A13" s="109" t="s">
        <v>161</v>
      </c>
      <c r="B13" s="13" t="s">
        <v>313</v>
      </c>
      <c r="C13" s="13">
        <v>3349534</v>
      </c>
      <c r="D13" s="13">
        <v>152</v>
      </c>
    </row>
    <row r="14" spans="1:4" ht="26.25">
      <c r="A14" s="109" t="s">
        <v>162</v>
      </c>
      <c r="B14" s="13" t="s">
        <v>313</v>
      </c>
      <c r="C14" s="13">
        <v>3542043</v>
      </c>
      <c r="D14" s="13">
        <v>55</v>
      </c>
    </row>
    <row r="15" spans="1:4" ht="26.25">
      <c r="A15" s="110" t="s">
        <v>229</v>
      </c>
      <c r="B15" s="13"/>
      <c r="C15" s="13" t="s">
        <v>262</v>
      </c>
      <c r="D15" s="13" t="s">
        <v>262</v>
      </c>
    </row>
    <row r="16" spans="1:4" ht="12.75">
      <c r="A16" s="7" t="s">
        <v>230</v>
      </c>
      <c r="B16" s="13" t="s">
        <v>17</v>
      </c>
      <c r="C16" s="13">
        <v>8404</v>
      </c>
      <c r="D16" s="13">
        <v>-3</v>
      </c>
    </row>
    <row r="17" spans="1:4" ht="12.75">
      <c r="A17" s="7" t="s">
        <v>163</v>
      </c>
      <c r="B17" s="13" t="s">
        <v>17</v>
      </c>
      <c r="C17" s="13">
        <v>189</v>
      </c>
      <c r="D17" s="13">
        <v>205</v>
      </c>
    </row>
    <row r="18" spans="1:4" ht="26.25">
      <c r="A18" s="7" t="s">
        <v>167</v>
      </c>
      <c r="B18" s="13" t="s">
        <v>17</v>
      </c>
      <c r="C18" s="13">
        <v>6260</v>
      </c>
      <c r="D18" s="13">
        <v>-28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L21" sqref="L21"/>
    </sheetView>
  </sheetViews>
  <sheetFormatPr defaultColWidth="9.125" defaultRowHeight="12.75"/>
  <cols>
    <col min="1" max="1" width="38.375" style="29" customWidth="1"/>
    <col min="2" max="2" width="8.875" style="15" hidden="1" customWidth="1"/>
    <col min="3" max="3" width="18.875" style="33" customWidth="1"/>
    <col min="4" max="5" width="14.625" style="16" customWidth="1"/>
    <col min="6" max="6" width="28.625" style="16" hidden="1" customWidth="1"/>
    <col min="7" max="16384" width="9.125" style="16" customWidth="1"/>
  </cols>
  <sheetData>
    <row r="1" spans="4:5" ht="15.75">
      <c r="D1" s="257" t="s">
        <v>111</v>
      </c>
      <c r="E1" s="268"/>
    </row>
    <row r="3" spans="1:5" ht="28.5" customHeight="1">
      <c r="A3" s="269" t="s">
        <v>112</v>
      </c>
      <c r="B3" s="269"/>
      <c r="C3" s="269"/>
      <c r="D3" s="269"/>
      <c r="E3" s="269"/>
    </row>
    <row r="4" spans="2:5" ht="15" hidden="1">
      <c r="B4" s="17" t="s">
        <v>113</v>
      </c>
      <c r="C4" s="17"/>
      <c r="D4" s="270" t="s">
        <v>114</v>
      </c>
      <c r="E4" s="271"/>
    </row>
    <row r="5" spans="1:5" ht="78" customHeight="1">
      <c r="A5" s="6"/>
      <c r="B5" s="11" t="s">
        <v>115</v>
      </c>
      <c r="C5" s="18" t="s">
        <v>82</v>
      </c>
      <c r="D5" s="18" t="s">
        <v>116</v>
      </c>
      <c r="E5" s="18" t="s">
        <v>182</v>
      </c>
    </row>
    <row r="6" spans="1:5" ht="46.5" customHeight="1">
      <c r="A6" s="30" t="s">
        <v>248</v>
      </c>
      <c r="B6" s="17"/>
      <c r="C6" s="21" t="s">
        <v>117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118</v>
      </c>
      <c r="B11" s="17"/>
      <c r="C11" s="21" t="s">
        <v>119</v>
      </c>
      <c r="D11" s="24" t="s">
        <v>120</v>
      </c>
      <c r="E11" s="25"/>
    </row>
    <row r="12" spans="1:5" ht="26.25" customHeight="1">
      <c r="A12" s="32"/>
      <c r="B12" s="23" t="s">
        <v>121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122</v>
      </c>
      <c r="B15" s="17"/>
      <c r="C15" s="21" t="s">
        <v>119</v>
      </c>
      <c r="D15" s="24" t="s">
        <v>123</v>
      </c>
      <c r="E15" s="25"/>
    </row>
    <row r="16" spans="1:5" ht="32.25" customHeight="1" hidden="1">
      <c r="A16" s="32" t="s">
        <v>124</v>
      </c>
      <c r="B16" s="17"/>
      <c r="C16" s="21" t="s">
        <v>125</v>
      </c>
      <c r="D16" s="24" t="s">
        <v>126</v>
      </c>
      <c r="E16" s="25"/>
    </row>
    <row r="17" spans="1:5" ht="27" customHeight="1" hidden="1">
      <c r="A17" s="32" t="s">
        <v>127</v>
      </c>
      <c r="B17" s="17"/>
      <c r="C17" s="21" t="s">
        <v>128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129</v>
      </c>
      <c r="B20" s="19" t="s">
        <v>130</v>
      </c>
      <c r="C20" s="17"/>
      <c r="D20" s="23"/>
      <c r="E20" s="23"/>
    </row>
    <row r="21" spans="1:5" ht="33.75" customHeight="1">
      <c r="A21" s="30" t="s">
        <v>190</v>
      </c>
      <c r="B21" s="23"/>
      <c r="D21" s="22"/>
      <c r="E21" s="22"/>
    </row>
    <row r="22" spans="1:5" ht="30" customHeight="1" hidden="1">
      <c r="A22" s="32" t="s">
        <v>131</v>
      </c>
      <c r="B22" s="23" t="s">
        <v>121</v>
      </c>
      <c r="C22" s="17" t="s">
        <v>132</v>
      </c>
      <c r="D22" s="22">
        <v>3</v>
      </c>
      <c r="E22" s="22"/>
    </row>
    <row r="23" spans="1:5" ht="30" customHeight="1">
      <c r="A23" s="32" t="s">
        <v>133</v>
      </c>
      <c r="B23" s="23"/>
      <c r="C23" s="17" t="s">
        <v>193</v>
      </c>
      <c r="D23" s="17"/>
      <c r="E23" s="17"/>
    </row>
    <row r="24" spans="1:5" ht="30" customHeight="1">
      <c r="A24" s="32" t="s">
        <v>134</v>
      </c>
      <c r="B24" s="23"/>
      <c r="C24" s="17" t="s">
        <v>135</v>
      </c>
      <c r="D24" s="22"/>
      <c r="E24" s="22"/>
    </row>
    <row r="25" spans="1:5" ht="30" customHeight="1">
      <c r="A25" s="31" t="s">
        <v>136</v>
      </c>
      <c r="B25" s="23"/>
      <c r="C25" s="17" t="s">
        <v>137</v>
      </c>
      <c r="D25" s="22"/>
      <c r="E25" s="22"/>
    </row>
    <row r="26" spans="1:5" ht="30.75" customHeight="1">
      <c r="A26" s="31" t="s">
        <v>138</v>
      </c>
      <c r="B26" s="23"/>
      <c r="C26" s="17" t="s">
        <v>179</v>
      </c>
      <c r="D26" s="22"/>
      <c r="E26" s="22"/>
    </row>
    <row r="27" spans="1:5" ht="30.75" customHeight="1">
      <c r="A27" s="32" t="s">
        <v>180</v>
      </c>
      <c r="B27" s="19"/>
      <c r="C27" s="21" t="s">
        <v>181</v>
      </c>
      <c r="D27" s="22"/>
      <c r="E27" s="22"/>
    </row>
    <row r="28" spans="1:5" ht="22.5" customHeight="1">
      <c r="A28" s="32" t="s">
        <v>139</v>
      </c>
      <c r="B28" s="23"/>
      <c r="C28" s="17" t="s">
        <v>137</v>
      </c>
      <c r="D28" s="22"/>
      <c r="E28" s="22"/>
    </row>
    <row r="29" spans="1:5" ht="15">
      <c r="A29" s="31"/>
      <c r="B29" s="23"/>
      <c r="C29" s="17"/>
      <c r="D29" s="22"/>
      <c r="E29" s="22"/>
    </row>
    <row r="30" spans="1:5" ht="15">
      <c r="A30" s="31"/>
      <c r="B30" s="23"/>
      <c r="C30" s="17"/>
      <c r="D30" s="22"/>
      <c r="E30" s="22"/>
    </row>
    <row r="31" spans="1:5" ht="15">
      <c r="A31" s="31"/>
      <c r="B31" s="23"/>
      <c r="C31" s="21"/>
      <c r="D31" s="22"/>
      <c r="E31" s="22"/>
    </row>
    <row r="32" spans="1:5" ht="15">
      <c r="A32" s="31"/>
      <c r="B32" s="19"/>
      <c r="C32" s="17"/>
      <c r="D32" s="22"/>
      <c r="E32" s="22"/>
    </row>
    <row r="33" spans="1:5" ht="1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37109375" style="16" customWidth="1"/>
    <col min="14" max="16384" width="9.125" style="16" customWidth="1"/>
  </cols>
  <sheetData>
    <row r="1" spans="1:13" ht="15.75" customHeight="1">
      <c r="A1" s="281" t="s">
        <v>141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">
      <c r="A3" s="282" t="s">
        <v>152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5.75" customHeight="1">
      <c r="A4" s="283" t="s">
        <v>153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34"/>
    </row>
    <row r="5" spans="1:13" ht="15">
      <c r="A5" s="283" t="s">
        <v>164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34"/>
    </row>
    <row r="6" spans="1:13" ht="15.75" thickBot="1">
      <c r="A6" s="37"/>
      <c r="B6" s="38"/>
      <c r="C6" s="38"/>
      <c r="D6" s="38"/>
      <c r="E6" s="38"/>
      <c r="F6" s="38"/>
      <c r="G6" s="38"/>
      <c r="H6" s="38"/>
      <c r="I6" s="38"/>
      <c r="J6" s="284"/>
      <c r="K6" s="284"/>
      <c r="L6" s="39"/>
      <c r="M6" s="34"/>
    </row>
    <row r="7" spans="1:13" ht="78.75" customHeight="1" thickBot="1">
      <c r="A7" s="276" t="s">
        <v>147</v>
      </c>
      <c r="B7" s="278" t="s">
        <v>148</v>
      </c>
      <c r="C7" s="276" t="s">
        <v>149</v>
      </c>
      <c r="D7" s="278" t="s">
        <v>150</v>
      </c>
      <c r="E7" s="273" t="s">
        <v>175</v>
      </c>
      <c r="F7" s="274"/>
      <c r="G7" s="273" t="s">
        <v>176</v>
      </c>
      <c r="H7" s="274"/>
      <c r="I7" s="44" t="s">
        <v>192</v>
      </c>
      <c r="J7" s="273" t="s">
        <v>177</v>
      </c>
      <c r="K7" s="274"/>
      <c r="L7" s="276" t="s">
        <v>151</v>
      </c>
      <c r="M7" s="34"/>
    </row>
    <row r="8" spans="1:13" ht="15.75" thickBot="1">
      <c r="A8" s="277"/>
      <c r="B8" s="279"/>
      <c r="C8" s="277"/>
      <c r="D8" s="279"/>
      <c r="E8" s="35" t="s">
        <v>142</v>
      </c>
      <c r="F8" s="36" t="s">
        <v>143</v>
      </c>
      <c r="G8" s="35" t="s">
        <v>144</v>
      </c>
      <c r="H8" s="35" t="s">
        <v>145</v>
      </c>
      <c r="I8" s="44"/>
      <c r="J8" s="35" t="s">
        <v>142</v>
      </c>
      <c r="K8" s="35" t="s">
        <v>145</v>
      </c>
      <c r="L8" s="277"/>
      <c r="M8" s="34"/>
    </row>
    <row r="9" spans="1:13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">
      <c r="A29" s="280" t="s">
        <v>186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</row>
    <row r="30" spans="1:13" ht="15">
      <c r="A30" s="272" t="s">
        <v>146</v>
      </c>
      <c r="B30" s="272"/>
      <c r="C30" s="272"/>
      <c r="D30" s="272"/>
      <c r="E30" s="272"/>
      <c r="F30" s="37"/>
      <c r="G30" s="37"/>
      <c r="H30" s="37"/>
      <c r="I30" s="37"/>
      <c r="J30" s="37"/>
      <c r="K30" s="37"/>
      <c r="L30" s="37"/>
      <c r="M30" s="34"/>
    </row>
    <row r="31" spans="1:13" ht="15">
      <c r="A31" s="275" t="s">
        <v>178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</row>
    <row r="32" spans="1:13" ht="15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C1">
      <selection activeCell="D16" sqref="D16:H24"/>
    </sheetView>
  </sheetViews>
  <sheetFormatPr defaultColWidth="40.625" defaultRowHeight="12.75"/>
  <cols>
    <col min="1" max="1" width="8.75390625" style="47" customWidth="1"/>
    <col min="2" max="2" width="48.875" style="47" customWidth="1"/>
    <col min="3" max="3" width="68.125" style="47" customWidth="1"/>
    <col min="4" max="4" width="14.50390625" style="47" customWidth="1"/>
    <col min="5" max="5" width="14.25390625" style="47" customWidth="1"/>
    <col min="6" max="6" width="18.25390625" style="47" customWidth="1"/>
    <col min="7" max="7" width="17.25390625" style="47" customWidth="1"/>
    <col min="8" max="8" width="18.00390625" style="47" customWidth="1"/>
    <col min="9" max="16384" width="40.625" style="47" customWidth="1"/>
  </cols>
  <sheetData>
    <row r="1" spans="6:18" ht="15.75">
      <c r="F1" s="48" t="s">
        <v>140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3" spans="2:8" ht="28.5" customHeight="1">
      <c r="B3" s="297" t="s">
        <v>266</v>
      </c>
      <c r="C3" s="298"/>
      <c r="D3" s="298"/>
      <c r="E3" s="298"/>
      <c r="F3" s="298"/>
      <c r="G3" s="298"/>
      <c r="H3" s="299"/>
    </row>
    <row r="4" spans="2:8" ht="14.25" customHeight="1">
      <c r="B4" s="287" t="s">
        <v>185</v>
      </c>
      <c r="C4" s="287"/>
      <c r="D4" s="287"/>
      <c r="E4" s="287"/>
      <c r="F4" s="287"/>
      <c r="G4" s="287"/>
      <c r="H4" s="287"/>
    </row>
    <row r="5" spans="2:8" ht="12.75" customHeight="1">
      <c r="B5" s="303" t="s">
        <v>321</v>
      </c>
      <c r="C5" s="303"/>
      <c r="D5" s="303"/>
      <c r="E5" s="303"/>
      <c r="F5" s="303"/>
      <c r="G5" s="303"/>
      <c r="H5" s="303"/>
    </row>
    <row r="7" spans="1:8" ht="23.25" customHeight="1">
      <c r="A7" s="290" t="s">
        <v>267</v>
      </c>
      <c r="B7" s="300" t="s">
        <v>268</v>
      </c>
      <c r="C7" s="300"/>
      <c r="D7" s="290" t="s">
        <v>184</v>
      </c>
      <c r="E7" s="290"/>
      <c r="F7" s="290"/>
      <c r="G7" s="286"/>
      <c r="H7" s="301" t="s">
        <v>309</v>
      </c>
    </row>
    <row r="8" spans="1:8" ht="39.75" customHeight="1">
      <c r="A8" s="291"/>
      <c r="B8" s="300"/>
      <c r="C8" s="300"/>
      <c r="D8" s="288" t="s">
        <v>328</v>
      </c>
      <c r="E8" s="289"/>
      <c r="F8" s="288" t="s">
        <v>329</v>
      </c>
      <c r="G8" s="289"/>
      <c r="H8" s="302"/>
    </row>
    <row r="9" spans="1:8" ht="12.75">
      <c r="A9" s="292"/>
      <c r="B9" s="288" t="s">
        <v>269</v>
      </c>
      <c r="C9" s="288" t="s">
        <v>270</v>
      </c>
      <c r="D9" s="288" t="s">
        <v>308</v>
      </c>
      <c r="E9" s="289"/>
      <c r="F9" s="288" t="s">
        <v>271</v>
      </c>
      <c r="G9" s="289"/>
      <c r="H9" s="288" t="s">
        <v>47</v>
      </c>
    </row>
    <row r="10" spans="1:8" ht="3" customHeight="1">
      <c r="A10" s="292"/>
      <c r="B10" s="288"/>
      <c r="C10" s="288"/>
      <c r="D10" s="288"/>
      <c r="E10" s="289"/>
      <c r="F10" s="288"/>
      <c r="G10" s="289"/>
      <c r="H10" s="288"/>
    </row>
    <row r="11" spans="1:8" ht="26.25">
      <c r="A11" s="293" t="s">
        <v>272</v>
      </c>
      <c r="B11" s="295" t="s">
        <v>292</v>
      </c>
      <c r="C11" s="114" t="s">
        <v>273</v>
      </c>
      <c r="D11" s="51" t="s">
        <v>304</v>
      </c>
      <c r="E11" s="51">
        <f>E12+E13+E14+E15</f>
        <v>44373.880000000005</v>
      </c>
      <c r="F11" s="51" t="s">
        <v>304</v>
      </c>
      <c r="G11" s="117">
        <f>G12+G13+G14+G15</f>
        <v>43026.270000000004</v>
      </c>
      <c r="H11" s="142">
        <f>G11/E11*100</f>
        <v>96.96305574360412</v>
      </c>
    </row>
    <row r="12" spans="1:8" ht="26.25">
      <c r="A12" s="294"/>
      <c r="B12" s="296"/>
      <c r="C12" s="114" t="s">
        <v>274</v>
      </c>
      <c r="D12" s="50" t="s">
        <v>305</v>
      </c>
      <c r="E12" s="50">
        <v>0</v>
      </c>
      <c r="F12" s="50" t="s">
        <v>305</v>
      </c>
      <c r="G12" s="118">
        <v>0</v>
      </c>
      <c r="H12" s="143" t="s">
        <v>262</v>
      </c>
    </row>
    <row r="13" spans="1:9" ht="26.25">
      <c r="A13" s="294"/>
      <c r="B13" s="296"/>
      <c r="C13" s="114" t="s">
        <v>275</v>
      </c>
      <c r="D13" s="50" t="s">
        <v>306</v>
      </c>
      <c r="E13" s="50">
        <v>5700.83</v>
      </c>
      <c r="F13" s="50" t="s">
        <v>306</v>
      </c>
      <c r="G13" s="118">
        <v>5700.83</v>
      </c>
      <c r="H13" s="143">
        <f>G13/E13*100</f>
        <v>100</v>
      </c>
      <c r="I13" s="89"/>
    </row>
    <row r="14" spans="1:8" ht="39" customHeight="1">
      <c r="A14" s="294"/>
      <c r="B14" s="296"/>
      <c r="C14" s="114" t="s">
        <v>276</v>
      </c>
      <c r="D14" s="119" t="s">
        <v>300</v>
      </c>
      <c r="E14" s="119">
        <v>0</v>
      </c>
      <c r="F14" s="119" t="s">
        <v>300</v>
      </c>
      <c r="G14" s="118">
        <v>0</v>
      </c>
      <c r="H14" s="143" t="s">
        <v>262</v>
      </c>
    </row>
    <row r="15" spans="1:8" ht="12.75">
      <c r="A15" s="294"/>
      <c r="B15" s="296"/>
      <c r="C15" s="114" t="s">
        <v>277</v>
      </c>
      <c r="D15" s="50" t="s">
        <v>307</v>
      </c>
      <c r="E15" s="119">
        <v>38673.05</v>
      </c>
      <c r="F15" s="50" t="s">
        <v>307</v>
      </c>
      <c r="G15" s="118">
        <v>37325.44</v>
      </c>
      <c r="H15" s="143">
        <f>G15/E15*100</f>
        <v>96.51537698733355</v>
      </c>
    </row>
    <row r="16" spans="1:8" ht="26.25">
      <c r="A16" s="294"/>
      <c r="B16" s="296"/>
      <c r="C16" s="114" t="s">
        <v>278</v>
      </c>
      <c r="D16" s="285"/>
      <c r="E16" s="286"/>
      <c r="F16" s="286"/>
      <c r="G16" s="286"/>
      <c r="H16" s="286"/>
    </row>
    <row r="17" spans="1:8" ht="39">
      <c r="A17" s="294"/>
      <c r="B17" s="296"/>
      <c r="C17" s="114" t="s">
        <v>279</v>
      </c>
      <c r="D17" s="286"/>
      <c r="E17" s="286"/>
      <c r="F17" s="286"/>
      <c r="G17" s="286"/>
      <c r="H17" s="286"/>
    </row>
    <row r="18" spans="1:8" ht="39">
      <c r="A18" s="294"/>
      <c r="B18" s="296"/>
      <c r="C18" s="115" t="s">
        <v>280</v>
      </c>
      <c r="D18" s="286"/>
      <c r="E18" s="286"/>
      <c r="F18" s="286"/>
      <c r="G18" s="286"/>
      <c r="H18" s="286"/>
    </row>
    <row r="19" spans="1:8" ht="12.75">
      <c r="A19" s="294"/>
      <c r="B19" s="296"/>
      <c r="C19" s="115" t="s">
        <v>281</v>
      </c>
      <c r="D19" s="286"/>
      <c r="E19" s="286"/>
      <c r="F19" s="286"/>
      <c r="G19" s="286"/>
      <c r="H19" s="286"/>
    </row>
    <row r="20" spans="1:8" ht="52.5">
      <c r="A20" s="294"/>
      <c r="B20" s="296"/>
      <c r="C20" s="115" t="s">
        <v>282</v>
      </c>
      <c r="D20" s="286"/>
      <c r="E20" s="286"/>
      <c r="F20" s="286"/>
      <c r="G20" s="286"/>
      <c r="H20" s="286"/>
    </row>
    <row r="21" spans="1:8" ht="39">
      <c r="A21" s="294"/>
      <c r="B21" s="296"/>
      <c r="C21" s="115" t="s">
        <v>283</v>
      </c>
      <c r="D21" s="286"/>
      <c r="E21" s="286"/>
      <c r="F21" s="286"/>
      <c r="G21" s="286"/>
      <c r="H21" s="286"/>
    </row>
    <row r="22" spans="1:8" ht="39">
      <c r="A22" s="294"/>
      <c r="B22" s="296"/>
      <c r="C22" s="115" t="s">
        <v>284</v>
      </c>
      <c r="D22" s="286"/>
      <c r="E22" s="286"/>
      <c r="F22" s="286"/>
      <c r="G22" s="286"/>
      <c r="H22" s="286"/>
    </row>
    <row r="23" spans="1:8" ht="26.25">
      <c r="A23" s="294"/>
      <c r="B23" s="296"/>
      <c r="C23" s="115" t="s">
        <v>285</v>
      </c>
      <c r="D23" s="286"/>
      <c r="E23" s="286"/>
      <c r="F23" s="286"/>
      <c r="G23" s="286"/>
      <c r="H23" s="286"/>
    </row>
    <row r="24" spans="1:8" ht="26.25">
      <c r="A24" s="294"/>
      <c r="B24" s="296"/>
      <c r="C24" s="116" t="s">
        <v>286</v>
      </c>
      <c r="D24" s="286"/>
      <c r="E24" s="286"/>
      <c r="F24" s="286"/>
      <c r="G24" s="286"/>
      <c r="H24" s="286"/>
    </row>
    <row r="25" spans="4:5" ht="12.75">
      <c r="D25" s="89"/>
      <c r="E25" s="89"/>
    </row>
  </sheetData>
  <sheetProtection/>
  <mergeCells count="17">
    <mergeCell ref="A7:A10"/>
    <mergeCell ref="A11:A24"/>
    <mergeCell ref="B11:B24"/>
    <mergeCell ref="B3:H3"/>
    <mergeCell ref="B7:C8"/>
    <mergeCell ref="H9:H10"/>
    <mergeCell ref="H7:H8"/>
    <mergeCell ref="B5:H5"/>
    <mergeCell ref="B9:B10"/>
    <mergeCell ref="C9:C10"/>
    <mergeCell ref="D16:H24"/>
    <mergeCell ref="B4:H4"/>
    <mergeCell ref="D8:E8"/>
    <mergeCell ref="D9:E10"/>
    <mergeCell ref="F8:G8"/>
    <mergeCell ref="F9:G10"/>
    <mergeCell ref="D7:G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2021-02-16T15:06:46Z</cp:lastPrinted>
  <dcterms:created xsi:type="dcterms:W3CDTF">2007-10-25T07:17:21Z</dcterms:created>
  <dcterms:modified xsi:type="dcterms:W3CDTF">2021-03-09T11:18:46Z</dcterms:modified>
  <cp:category/>
  <cp:version/>
  <cp:contentType/>
  <cp:contentStatus/>
</cp:coreProperties>
</file>