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3. ООО ГСЗ" sheetId="4" r:id="rId4"/>
    <sheet name="Приложение 3" sheetId="5" r:id="rId5"/>
    <sheet name="Приложение 4" sheetId="6" r:id="rId6"/>
    <sheet name="Приложение 5" sheetId="7" r:id="rId7"/>
  </sheets>
  <definedNames>
    <definedName name="YANDEX_81" localSheetId="6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<sst xmlns="http://schemas.openxmlformats.org/spreadsheetml/2006/main" count="719" uniqueCount="331">
  <si>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</si>
  <si>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</si>
  <si>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</si>
  <si>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</si>
  <si>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</si>
  <si>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</si>
  <si>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</si>
  <si>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</si>
  <si>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</si>
  <si>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</si>
  <si>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</si>
  <si>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</si>
  <si>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</si>
  <si>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</si>
  <si>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</si>
  <si>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</si>
  <si>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</si>
  <si>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</si>
  <si>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</si>
  <si>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</si>
  <si>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</si>
  <si>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</si>
  <si>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</si>
  <si>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</si>
  <si>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</si>
  <si>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</si>
  <si>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</si>
  <si>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</si>
  <si>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</si>
  <si>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</si>
  <si>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</si>
  <si>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</si>
  <si>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</si>
  <si>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</si>
  <si>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</si>
  <si>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</si>
  <si>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</si>
  <si>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</si>
  <si>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</si>
  <si>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</si>
  <si>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</si>
  <si>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</si>
  <si>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</si>
  <si>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</si>
  <si>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</si>
  <si>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</si>
  <si>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</si>
  <si>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</si>
  <si>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</si>
  <si>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</si>
  <si>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</si>
  <si>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</si>
  <si>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</si>
  <si>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</si>
  <si>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</si>
  <si>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</si>
  <si>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</si>
  <si>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</si>
  <si>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</si>
  <si>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</si>
  <si>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</si>
  <si>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</si>
  <si>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</si>
  <si>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</si>
  <si>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</si>
  <si>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</si>
  <si>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</si>
  <si>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</si>
  <si>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</si>
  <si>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</si>
  <si>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</si>
  <si>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</si>
  <si>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</si>
  <si>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</si>
  <si>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</si>
  <si>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</si>
  <si>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</si>
  <si>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</si>
  <si>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</si>
  <si>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</si>
  <si>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</si>
  <si>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</si>
  <si>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</si>
  <si>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</si>
  <si>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</si>
  <si>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</si>
  <si>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</si>
  <si>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</si>
  <si>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</si>
  <si>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</si>
  <si>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</si>
  <si>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</si>
  <si>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</si>
  <si>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</si>
  <si>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</si>
  <si>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</si>
  <si>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</si>
  <si>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</si>
  <si>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</si>
  <si>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</si>
  <si>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</si>
  <si>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</si>
  <si>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</si>
  <si>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</si>
  <si>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</si>
  <si>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</si>
  <si>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</si>
  <si>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</si>
  <si>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</si>
  <si>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</si>
  <si>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</si>
  <si>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</si>
  <si>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</si>
  <si>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</si>
  <si>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</si>
  <si>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</si>
  <si>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</si>
  <si>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</si>
  <si>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</si>
  <si>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</si>
  <si>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</si>
  <si>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</si>
  <si>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</si>
  <si>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</si>
  <si>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</si>
  <si>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</si>
  <si>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</si>
  <si>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</si>
  <si>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</si>
  <si>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</si>
  <si>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</si>
  <si>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</si>
  <si>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</si>
  <si>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</si>
  <si>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</si>
  <si>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</si>
  <si>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</si>
  <si>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</si>
  <si>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</si>
  <si>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</si>
  <si>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</si>
  <si>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</si>
  <si>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</si>
  <si>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</si>
  <si>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</si>
  <si>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</si>
  <si>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</si>
  <si>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</si>
  <si>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</si>
  <si>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</si>
  <si>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</si>
  <si>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</si>
  <si>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</si>
  <si>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</si>
  <si>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</si>
  <si>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</si>
  <si>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</si>
  <si>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</si>
  <si>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</si>
  <si>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</si>
  <si>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</si>
  <si>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</si>
  <si>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</si>
  <si>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</si>
  <si>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</si>
  <si>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</si>
  <si>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</si>
  <si>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</si>
  <si>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</si>
  <si>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</si>
  <si>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</si>
  <si>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</si>
  <si>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</si>
  <si>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</si>
  <si>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</si>
  <si>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</si>
  <si>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</si>
  <si>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</si>
  <si>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</si>
  <si>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</si>
  <si>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</si>
  <si>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</si>
  <si>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</si>
  <si>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</si>
  <si>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</si>
  <si>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</si>
  <si>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</si>
  <si>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</si>
  <si>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</si>
  <si>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</si>
  <si>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</si>
  <si>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</si>
  <si>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</si>
  <si>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</si>
  <si>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</si>
  <si>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</si>
  <si>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</si>
  <si>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</si>
  <si>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</si>
  <si>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</si>
  <si>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</si>
  <si>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</si>
  <si>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</si>
  <si>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</si>
  <si>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</si>
  <si>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</si>
  <si>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</si>
  <si>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</si>
  <si>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</si>
  <si>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</si>
  <si>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</si>
  <si>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</si>
  <si>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</si>
  <si>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</si>
  <si>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</si>
  <si>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</si>
  <si>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</si>
  <si>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</si>
  <si>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</si>
  <si>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</si>
  <si>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</si>
  <si>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</si>
  <si>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</si>
  <si>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</si>
  <si>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</si>
  <si>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</si>
  <si>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</si>
  <si>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</si>
  <si>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</si>
  <si>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</si>
  <si>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</si>
  <si>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</si>
  <si>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</si>
  <si>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</si>
  <si>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</si>
  <si>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</si>
  <si>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</si>
  <si>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</si>
  <si>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</si>
  <si>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</si>
  <si>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</si>
  <si>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</si>
  <si>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</si>
  <si>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</si>
  <si>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</si>
  <si>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</si>
  <si>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</si>
  <si>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</si>
  <si>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</si>
  <si>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</si>
  <si>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</si>
  <si>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</si>
  <si>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</si>
  <si>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</si>
  <si>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</si>
  <si>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</si>
  <si>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</si>
  <si>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</si>
  <si>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</si>
  <si>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</si>
  <si>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</si>
  <si>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</si>
  <si>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</si>
  <si>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</si>
  <si>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</si>
  <si>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</si>
  <si>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</si>
  <si>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</si>
  <si>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</si>
  <si>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</si>
  <si>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</si>
  <si>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</si>
  <si>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</si>
  <si>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</si>
  <si>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</si>
  <si>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</si>
  <si>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</si>
  <si>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</si>
  <si>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</si>
  <si>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</si>
  <si>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</si>
  <si>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</si>
  <si>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</si>
  <si>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</si>
  <si>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</si>
  <si>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</si>
  <si>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</si>
  <si>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</si>
  <si>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</si>
  <si>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</si>
  <si>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</si>
  <si>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</si>
  <si>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</si>
  <si>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</si>
  <si>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</si>
  <si>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</si>
  <si>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</si>
  <si>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</si>
  <si>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</si>
  <si>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</si>
  <si>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</si>
  <si>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</si>
  <si>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</si>
  <si>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</si>
  <si>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</si>
  <si>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</si>
  <si>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</si>
  <si>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</si>
  <si>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</si>
  <si>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</si>
  <si>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</si>
  <si>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</si>
  <si>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Предприятие АО"Гатчинский комбикормовый завод"</t>
  </si>
  <si>
    <t>тыс.руб.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</si>
  <si>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 Алкогольно-спиртовая продукция</t>
  </si>
  <si>
    <t>за январь-сентябрь 2020 г.</t>
  </si>
  <si>
    <t>январь-сентябрь 2020 г. отчет</t>
  </si>
  <si>
    <t>78479/375</t>
  </si>
  <si>
    <t>74,2/189,4</t>
  </si>
  <si>
    <t>10578/375</t>
  </si>
  <si>
    <t>100,7/189,4</t>
  </si>
  <si>
    <t>1455836/-</t>
  </si>
  <si>
    <t>326790/-</t>
  </si>
  <si>
    <t>январь - сентябрь  2020 года</t>
  </si>
  <si>
    <t>январь - сентябрь 2020  года</t>
  </si>
  <si>
    <t>январь - сентябрь 2020 года</t>
  </si>
  <si>
    <t>за январь-сентябрь 2020 года</t>
  </si>
  <si>
    <t>Объем запланированных средств на  январь-сентябрь 2020г.</t>
  </si>
  <si>
    <t>Объем  выделенных средств в рамках программы за январь-сентябрь  2020 г.</t>
  </si>
  <si>
    <t>41/117</t>
  </si>
  <si>
    <t>63,07/85,0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</si>
</sst>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5" xfId="53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70" fontId="1" fillId="0" borderId="2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24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38" fillId="0" borderId="10" xfId="55" applyFont="1" applyFill="1" applyBorder="1" applyAlignment="1" applyProtection="1">
      <alignment wrapText="1"/>
      <protection/>
    </xf>
    <xf numFmtId="170" fontId="27" fillId="0" borderId="27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wrapText="1"/>
    </xf>
    <xf numFmtId="4" fontId="27" fillId="0" borderId="1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3" fontId="27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170" fontId="1" fillId="0" borderId="2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>
      <alignment horizontal="center" vertical="top"/>
    </xf>
    <xf numFmtId="0" fontId="4" fillId="0" borderId="21" xfId="53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top"/>
    </xf>
    <xf numFmtId="16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justify"/>
    </xf>
    <xf numFmtId="0" fontId="10" fillId="0" borderId="39" xfId="0" applyFont="1" applyFill="1" applyBorder="1" applyAlignment="1">
      <alignment horizontal="left" vertical="justify"/>
    </xf>
    <xf numFmtId="0" fontId="10" fillId="0" borderId="34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4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27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130" zoomScaleNormal="130" zoomScalePageLayoutView="0" workbookViewId="0" topLeftCell="A175">
      <selection activeCell="H157" sqref="H157"/>
    </sheetView>
  </sheetViews>
  <sheetFormatPr defaultColWidth="9.00390625" defaultRowHeight="12.75"/>
  <cols>
    <col min="1" max="1" width="5.00390625" style="82" customWidth="1"/>
    <col min="2" max="2" width="48.625" style="47" customWidth="1"/>
    <col min="3" max="3" width="14.50390625" style="82" customWidth="1"/>
    <col min="4" max="4" width="11.375" style="47" customWidth="1"/>
    <col min="5" max="5" width="11.50390625" style="102" customWidth="1"/>
    <col min="6" max="6" width="0" style="47" hidden="1" customWidth="1"/>
    <col min="7" max="16384" width="8.875" style="47" customWidth="1"/>
  </cols>
  <sheetData>
    <row r="1" spans="1:5" ht="16.5" customHeight="1">
      <c r="A1" s="243" t="s">
        <v>81</v>
      </c>
      <c r="B1" s="243"/>
      <c r="C1" s="243"/>
      <c r="D1" s="243"/>
      <c r="E1" s="243"/>
    </row>
    <row r="2" spans="1:5" ht="17.25" customHeight="1">
      <c r="A2" s="225" t="s">
        <v>48</v>
      </c>
      <c r="B2" s="225"/>
      <c r="C2" s="225"/>
      <c r="D2" s="225"/>
      <c r="E2" s="225"/>
    </row>
    <row r="3" spans="1:5" ht="17.25" customHeight="1">
      <c r="A3" s="225" t="s">
        <v>258</v>
      </c>
      <c r="B3" s="225"/>
      <c r="C3" s="225"/>
      <c r="D3" s="225"/>
      <c r="E3" s="225"/>
    </row>
    <row r="4" spans="1:5" ht="17.25" customHeight="1">
      <c r="A4" s="237" t="s">
        <v>311</v>
      </c>
      <c r="B4" s="238"/>
      <c r="C4" s="225"/>
      <c r="D4" s="225"/>
      <c r="E4" s="225"/>
    </row>
    <row r="5" spans="1:5" ht="13.5" customHeight="1">
      <c r="A5" s="228" t="s">
        <v>257</v>
      </c>
      <c r="B5" s="228"/>
      <c r="C5" s="228"/>
      <c r="D5" s="228"/>
      <c r="E5" s="228"/>
    </row>
    <row r="6" spans="1:5" ht="17.25" customHeight="1">
      <c r="A6" s="246" t="s">
        <v>259</v>
      </c>
      <c r="B6" s="246"/>
      <c r="C6" s="246"/>
      <c r="D6" s="246"/>
      <c r="E6" s="246"/>
    </row>
    <row r="7" spans="1:5" ht="18" customHeight="1" thickBot="1">
      <c r="A7" s="239" t="s">
        <v>315</v>
      </c>
      <c r="B7" s="240"/>
      <c r="C7" s="240"/>
      <c r="D7" s="240"/>
      <c r="E7" s="240"/>
    </row>
    <row r="8" spans="1:5" ht="24" customHeight="1">
      <c r="A8" s="233" t="s">
        <v>0</v>
      </c>
      <c r="B8" s="247" t="s">
        <v>1</v>
      </c>
      <c r="C8" s="235" t="s">
        <v>82</v>
      </c>
      <c r="D8" s="241" t="s">
        <v>316</v>
      </c>
      <c r="E8" s="226" t="s">
        <v>187</v>
      </c>
    </row>
    <row r="9" spans="1:5" ht="30" customHeight="1" thickBot="1">
      <c r="A9" s="234"/>
      <c r="B9" s="248"/>
      <c r="C9" s="236"/>
      <c r="D9" s="242"/>
      <c r="E9" s="227"/>
    </row>
    <row r="10" spans="1:5" ht="15" customHeight="1">
      <c r="A10" s="244" t="s">
        <v>83</v>
      </c>
      <c r="B10" s="245"/>
      <c r="C10" s="245"/>
      <c r="D10" s="230"/>
      <c r="E10" s="231"/>
    </row>
    <row r="11" spans="1:6" ht="26.25">
      <c r="A11" s="49" t="s">
        <v>2</v>
      </c>
      <c r="B11" s="55" t="s">
        <v>168</v>
      </c>
      <c r="C11" s="49" t="s">
        <v>3</v>
      </c>
      <c r="D11" s="49">
        <v>9519</v>
      </c>
      <c r="E11" s="179">
        <v>94.2</v>
      </c>
      <c r="F11" s="47">
        <f>D11/10104*100</f>
        <v>94.21021377672209</v>
      </c>
    </row>
    <row r="12" spans="1:5" ht="12.75">
      <c r="A12" s="49" t="s">
        <v>4</v>
      </c>
      <c r="B12" s="56" t="s">
        <v>188</v>
      </c>
      <c r="C12" s="49" t="s">
        <v>3</v>
      </c>
      <c r="D12" s="86">
        <v>73</v>
      </c>
      <c r="E12" s="187">
        <v>114.06</v>
      </c>
    </row>
    <row r="13" spans="1:5" ht="12.75">
      <c r="A13" s="49" t="s">
        <v>5</v>
      </c>
      <c r="B13" s="56" t="s">
        <v>84</v>
      </c>
      <c r="C13" s="49" t="s">
        <v>3</v>
      </c>
      <c r="D13" s="86">
        <v>102</v>
      </c>
      <c r="E13" s="187">
        <v>159.4</v>
      </c>
    </row>
    <row r="14" spans="1:5" ht="12.75">
      <c r="A14" s="49" t="s">
        <v>56</v>
      </c>
      <c r="B14" s="56" t="s">
        <v>166</v>
      </c>
      <c r="C14" s="49" t="s">
        <v>3</v>
      </c>
      <c r="D14" s="86">
        <v>-64</v>
      </c>
      <c r="E14" s="187">
        <v>100</v>
      </c>
    </row>
    <row r="15" spans="1:5" ht="12.75">
      <c r="A15" s="177" t="s">
        <v>75</v>
      </c>
      <c r="B15" s="56" t="s">
        <v>90</v>
      </c>
      <c r="C15" s="178" t="s">
        <v>216</v>
      </c>
      <c r="D15" s="86">
        <v>7.7</v>
      </c>
      <c r="E15" s="187">
        <v>121.5</v>
      </c>
    </row>
    <row r="16" spans="1:5" ht="12.75">
      <c r="A16" s="49" t="s">
        <v>74</v>
      </c>
      <c r="B16" s="56" t="s">
        <v>91</v>
      </c>
      <c r="C16" s="178" t="s">
        <v>216</v>
      </c>
      <c r="D16" s="86">
        <v>11</v>
      </c>
      <c r="E16" s="187">
        <v>174</v>
      </c>
    </row>
    <row r="17" spans="1:5" ht="12.75">
      <c r="A17" s="177" t="s">
        <v>76</v>
      </c>
      <c r="B17" s="56" t="s">
        <v>92</v>
      </c>
      <c r="C17" s="178" t="s">
        <v>216</v>
      </c>
      <c r="D17" s="86">
        <v>-3.05</v>
      </c>
      <c r="E17" s="187" t="s">
        <v>262</v>
      </c>
    </row>
    <row r="18" spans="1:5" ht="13.5" customHeight="1">
      <c r="A18" s="177" t="s">
        <v>165</v>
      </c>
      <c r="B18" s="55" t="s">
        <v>77</v>
      </c>
      <c r="C18" s="178" t="s">
        <v>216</v>
      </c>
      <c r="D18" s="86">
        <v>-6.72</v>
      </c>
      <c r="E18" s="187">
        <v>106</v>
      </c>
    </row>
    <row r="19" spans="1:7" ht="30" customHeight="1" thickBot="1">
      <c r="A19" s="221" t="s">
        <v>287</v>
      </c>
      <c r="B19" s="222"/>
      <c r="C19" s="222"/>
      <c r="D19" s="222"/>
      <c r="E19" s="223"/>
      <c r="G19" s="79"/>
    </row>
    <row r="20" spans="1:7" ht="25.5" customHeight="1">
      <c r="A20" s="198" t="s">
        <v>49</v>
      </c>
      <c r="B20" s="149" t="s">
        <v>195</v>
      </c>
      <c r="C20" s="52" t="s">
        <v>3</v>
      </c>
      <c r="D20" s="49">
        <v>2776.4</v>
      </c>
      <c r="E20" s="179">
        <v>100</v>
      </c>
      <c r="G20" s="79"/>
    </row>
    <row r="21" spans="1:5" ht="11.25" customHeight="1">
      <c r="A21" s="215"/>
      <c r="B21" s="193" t="s">
        <v>221</v>
      </c>
      <c r="C21" s="194"/>
      <c r="D21" s="194"/>
      <c r="E21" s="195"/>
    </row>
    <row r="22" spans="1:7" ht="12.75">
      <c r="A22" s="215"/>
      <c r="B22" s="53" t="s">
        <v>24</v>
      </c>
      <c r="C22" s="49" t="s">
        <v>3</v>
      </c>
      <c r="D22" s="49" t="s">
        <v>262</v>
      </c>
      <c r="E22" s="97" t="s">
        <v>262</v>
      </c>
      <c r="G22" s="79"/>
    </row>
    <row r="23" spans="1:5" ht="12.75">
      <c r="A23" s="215"/>
      <c r="B23" s="53" t="s">
        <v>25</v>
      </c>
      <c r="C23" s="49" t="s">
        <v>3</v>
      </c>
      <c r="D23" s="49" t="s">
        <v>262</v>
      </c>
      <c r="E23" s="97" t="s">
        <v>262</v>
      </c>
    </row>
    <row r="24" spans="1:5" ht="12.75">
      <c r="A24" s="215"/>
      <c r="B24" s="53" t="s">
        <v>19</v>
      </c>
      <c r="C24" s="49" t="s">
        <v>3</v>
      </c>
      <c r="D24" s="49">
        <v>727.3</v>
      </c>
      <c r="E24" s="179">
        <v>100.8</v>
      </c>
    </row>
    <row r="25" spans="1:5" ht="12.75" customHeight="1">
      <c r="A25" s="215"/>
      <c r="B25" s="53" t="s">
        <v>26</v>
      </c>
      <c r="C25" s="49" t="s">
        <v>3</v>
      </c>
      <c r="D25" s="49" t="s">
        <v>262</v>
      </c>
      <c r="E25" s="97" t="s">
        <v>262</v>
      </c>
    </row>
    <row r="26" spans="1:5" ht="12.75">
      <c r="A26" s="215"/>
      <c r="B26" s="53" t="s">
        <v>18</v>
      </c>
      <c r="C26" s="49" t="s">
        <v>3</v>
      </c>
      <c r="D26" s="49" t="s">
        <v>262</v>
      </c>
      <c r="E26" s="97" t="s">
        <v>262</v>
      </c>
    </row>
    <row r="27" spans="1:5" ht="37.5" customHeight="1">
      <c r="A27" s="215"/>
      <c r="B27" s="53" t="s">
        <v>27</v>
      </c>
      <c r="C27" s="49" t="s">
        <v>3</v>
      </c>
      <c r="D27" s="49">
        <v>26.2</v>
      </c>
      <c r="E27" s="179">
        <v>83.7</v>
      </c>
    </row>
    <row r="28" spans="1:5" ht="12.75">
      <c r="A28" s="215"/>
      <c r="B28" s="53" t="s">
        <v>28</v>
      </c>
      <c r="C28" s="49" t="s">
        <v>3</v>
      </c>
      <c r="D28" s="49" t="s">
        <v>262</v>
      </c>
      <c r="E28" s="97" t="s">
        <v>262</v>
      </c>
    </row>
    <row r="29" spans="1:5" ht="12.75">
      <c r="A29" s="215"/>
      <c r="B29" s="53" t="s">
        <v>23</v>
      </c>
      <c r="C29" s="49" t="s">
        <v>3</v>
      </c>
      <c r="D29" s="49" t="s">
        <v>262</v>
      </c>
      <c r="E29" s="97" t="s">
        <v>262</v>
      </c>
    </row>
    <row r="30" spans="1:5" ht="12.75">
      <c r="A30" s="215"/>
      <c r="B30" s="53" t="s">
        <v>29</v>
      </c>
      <c r="C30" s="49" t="s">
        <v>3</v>
      </c>
      <c r="D30" s="49" t="s">
        <v>262</v>
      </c>
      <c r="E30" s="97" t="s">
        <v>262</v>
      </c>
    </row>
    <row r="31" spans="1:5" ht="26.25">
      <c r="A31" s="215"/>
      <c r="B31" s="53" t="s">
        <v>30</v>
      </c>
      <c r="C31" s="49" t="s">
        <v>3</v>
      </c>
      <c r="D31" s="49" t="s">
        <v>262</v>
      </c>
      <c r="E31" s="97" t="s">
        <v>262</v>
      </c>
    </row>
    <row r="32" spans="1:5" ht="26.25">
      <c r="A32" s="216"/>
      <c r="B32" s="53" t="s">
        <v>31</v>
      </c>
      <c r="C32" s="49" t="s">
        <v>3</v>
      </c>
      <c r="D32" s="49" t="s">
        <v>262</v>
      </c>
      <c r="E32" s="97" t="s">
        <v>262</v>
      </c>
    </row>
    <row r="33" spans="1:5" ht="24" customHeight="1">
      <c r="A33" s="54" t="s">
        <v>57</v>
      </c>
      <c r="B33" s="55" t="s">
        <v>196</v>
      </c>
      <c r="C33" s="49" t="s">
        <v>47</v>
      </c>
      <c r="D33" s="86" t="s">
        <v>262</v>
      </c>
      <c r="E33" s="123" t="s">
        <v>262</v>
      </c>
    </row>
    <row r="34" spans="1:5" ht="26.25">
      <c r="A34" s="200" t="s">
        <v>55</v>
      </c>
      <c r="B34" s="56" t="s">
        <v>197</v>
      </c>
      <c r="C34" s="49" t="s">
        <v>46</v>
      </c>
      <c r="D34" s="49" t="s">
        <v>262</v>
      </c>
      <c r="E34" s="150" t="s">
        <v>262</v>
      </c>
    </row>
    <row r="35" spans="1:5" ht="12.75">
      <c r="A35" s="215"/>
      <c r="B35" s="193" t="s">
        <v>206</v>
      </c>
      <c r="C35" s="194"/>
      <c r="D35" s="194"/>
      <c r="E35" s="195"/>
    </row>
    <row r="36" spans="1:5" ht="12.75">
      <c r="A36" s="215"/>
      <c r="B36" s="56" t="s">
        <v>50</v>
      </c>
      <c r="C36" s="49" t="s">
        <v>46</v>
      </c>
      <c r="D36" s="49" t="s">
        <v>262</v>
      </c>
      <c r="E36" s="97" t="s">
        <v>262</v>
      </c>
    </row>
    <row r="37" spans="1:5" ht="25.5" customHeight="1">
      <c r="A37" s="215"/>
      <c r="B37" s="56" t="s">
        <v>295</v>
      </c>
      <c r="C37" s="49" t="s">
        <v>46</v>
      </c>
      <c r="D37" s="97" t="s">
        <v>262</v>
      </c>
      <c r="E37" s="97" t="s">
        <v>262</v>
      </c>
    </row>
    <row r="38" spans="1:5" ht="52.5">
      <c r="A38" s="215"/>
      <c r="B38" s="56" t="s">
        <v>290</v>
      </c>
      <c r="C38" s="49" t="s">
        <v>46</v>
      </c>
      <c r="D38" s="97" t="s">
        <v>262</v>
      </c>
      <c r="E38" s="97" t="s">
        <v>262</v>
      </c>
    </row>
    <row r="39" spans="1:5" ht="26.25">
      <c r="A39" s="215"/>
      <c r="B39" s="56" t="s">
        <v>291</v>
      </c>
      <c r="C39" s="49" t="s">
        <v>46</v>
      </c>
      <c r="D39" s="97" t="s">
        <v>262</v>
      </c>
      <c r="E39" s="97" t="s">
        <v>262</v>
      </c>
    </row>
    <row r="40" spans="1:5" ht="39">
      <c r="A40" s="215"/>
      <c r="B40" s="56" t="s">
        <v>288</v>
      </c>
      <c r="C40" s="49" t="s">
        <v>46</v>
      </c>
      <c r="D40" s="97" t="s">
        <v>262</v>
      </c>
      <c r="E40" s="97" t="s">
        <v>262</v>
      </c>
    </row>
    <row r="41" spans="1:5" ht="12.75">
      <c r="A41" s="215"/>
      <c r="B41" s="151" t="s">
        <v>294</v>
      </c>
      <c r="C41" s="49" t="s">
        <v>46</v>
      </c>
      <c r="D41" s="49" t="s">
        <v>262</v>
      </c>
      <c r="E41" s="97" t="s">
        <v>262</v>
      </c>
    </row>
    <row r="42" spans="1:5" ht="26.25">
      <c r="A42" s="215"/>
      <c r="B42" s="56" t="s">
        <v>255</v>
      </c>
      <c r="C42" s="152"/>
      <c r="D42" s="49" t="s">
        <v>262</v>
      </c>
      <c r="E42" s="153" t="s">
        <v>262</v>
      </c>
    </row>
    <row r="43" spans="1:5" ht="12.75">
      <c r="A43" s="215"/>
      <c r="B43" s="217" t="s">
        <v>88</v>
      </c>
      <c r="C43" s="218"/>
      <c r="D43" s="218"/>
      <c r="E43" s="219"/>
    </row>
    <row r="44" spans="1:5" ht="12.75">
      <c r="A44" s="215"/>
      <c r="B44" s="154" t="s">
        <v>24</v>
      </c>
      <c r="C44" s="49" t="s">
        <v>46</v>
      </c>
      <c r="D44" s="49"/>
      <c r="E44" s="97"/>
    </row>
    <row r="45" spans="1:5" ht="12.75">
      <c r="A45" s="215"/>
      <c r="B45" s="154" t="s">
        <v>25</v>
      </c>
      <c r="C45" s="49" t="s">
        <v>46</v>
      </c>
      <c r="D45" s="49"/>
      <c r="E45" s="97"/>
    </row>
    <row r="46" spans="1:5" ht="12.75">
      <c r="A46" s="215"/>
      <c r="B46" s="154" t="s">
        <v>19</v>
      </c>
      <c r="C46" s="49" t="s">
        <v>46</v>
      </c>
      <c r="D46" s="49"/>
      <c r="E46" s="97"/>
    </row>
    <row r="47" spans="1:5" ht="27" customHeight="1">
      <c r="A47" s="215"/>
      <c r="B47" s="154" t="s">
        <v>26</v>
      </c>
      <c r="C47" s="49" t="s">
        <v>46</v>
      </c>
      <c r="D47" s="49"/>
      <c r="E47" s="97"/>
    </row>
    <row r="48" spans="1:5" ht="12.75">
      <c r="A48" s="215"/>
      <c r="B48" s="154" t="s">
        <v>18</v>
      </c>
      <c r="C48" s="49" t="s">
        <v>46</v>
      </c>
      <c r="D48" s="49"/>
      <c r="E48" s="97"/>
    </row>
    <row r="49" spans="1:5" ht="36" customHeight="1">
      <c r="A49" s="215"/>
      <c r="B49" s="154" t="s">
        <v>27</v>
      </c>
      <c r="C49" s="49" t="s">
        <v>46</v>
      </c>
      <c r="D49" s="60"/>
      <c r="E49" s="155"/>
    </row>
    <row r="50" spans="1:5" ht="11.25" customHeight="1">
      <c r="A50" s="215"/>
      <c r="B50" s="154" t="s">
        <v>28</v>
      </c>
      <c r="C50" s="49" t="s">
        <v>46</v>
      </c>
      <c r="D50" s="60"/>
      <c r="E50" s="155"/>
    </row>
    <row r="51" spans="1:5" ht="12.75">
      <c r="A51" s="215"/>
      <c r="B51" s="154" t="s">
        <v>23</v>
      </c>
      <c r="C51" s="49" t="s">
        <v>46</v>
      </c>
      <c r="D51" s="60"/>
      <c r="E51" s="155"/>
    </row>
    <row r="52" spans="1:5" ht="12.75">
      <c r="A52" s="215"/>
      <c r="B52" s="154" t="s">
        <v>29</v>
      </c>
      <c r="C52" s="49" t="s">
        <v>46</v>
      </c>
      <c r="D52" s="60"/>
      <c r="E52" s="155"/>
    </row>
    <row r="53" spans="1:5" ht="26.25">
      <c r="A53" s="215"/>
      <c r="B53" s="154" t="s">
        <v>30</v>
      </c>
      <c r="C53" s="49" t="s">
        <v>46</v>
      </c>
      <c r="D53" s="60"/>
      <c r="E53" s="155"/>
    </row>
    <row r="54" spans="1:5" ht="24" customHeight="1">
      <c r="A54" s="216"/>
      <c r="B54" s="154" t="s">
        <v>31</v>
      </c>
      <c r="C54" s="49" t="s">
        <v>46</v>
      </c>
      <c r="D54" s="60"/>
      <c r="E54" s="155"/>
    </row>
    <row r="55" spans="1:5" ht="26.25">
      <c r="A55" s="200" t="s">
        <v>58</v>
      </c>
      <c r="B55" s="156" t="s">
        <v>198</v>
      </c>
      <c r="C55" s="157" t="s">
        <v>16</v>
      </c>
      <c r="D55" s="49">
        <v>62451.6</v>
      </c>
      <c r="E55" s="179">
        <v>104.1</v>
      </c>
    </row>
    <row r="56" spans="1:5" ht="12.75">
      <c r="A56" s="215"/>
      <c r="B56" s="212" t="s">
        <v>85</v>
      </c>
      <c r="C56" s="213"/>
      <c r="D56" s="213"/>
      <c r="E56" s="214"/>
    </row>
    <row r="57" spans="1:5" ht="12.75">
      <c r="A57" s="215"/>
      <c r="B57" s="158" t="s">
        <v>24</v>
      </c>
      <c r="C57" s="157" t="s">
        <v>16</v>
      </c>
      <c r="D57" s="86" t="s">
        <v>262</v>
      </c>
      <c r="E57" s="96" t="s">
        <v>262</v>
      </c>
    </row>
    <row r="58" spans="1:5" ht="12.75">
      <c r="A58" s="215"/>
      <c r="B58" s="158" t="s">
        <v>25</v>
      </c>
      <c r="C58" s="157" t="s">
        <v>16</v>
      </c>
      <c r="D58" s="86" t="s">
        <v>262</v>
      </c>
      <c r="E58" s="96" t="s">
        <v>262</v>
      </c>
    </row>
    <row r="59" spans="1:5" ht="12.75">
      <c r="A59" s="215"/>
      <c r="B59" s="158" t="s">
        <v>19</v>
      </c>
      <c r="C59" s="157" t="s">
        <v>16</v>
      </c>
      <c r="D59" s="49">
        <v>66859.3</v>
      </c>
      <c r="E59" s="179">
        <v>102.8</v>
      </c>
    </row>
    <row r="60" spans="1:5" ht="12.75" customHeight="1">
      <c r="A60" s="215"/>
      <c r="B60" s="159" t="s">
        <v>26</v>
      </c>
      <c r="C60" s="57" t="s">
        <v>16</v>
      </c>
      <c r="D60" s="49" t="s">
        <v>262</v>
      </c>
      <c r="E60" s="97" t="s">
        <v>262</v>
      </c>
    </row>
    <row r="61" spans="1:5" ht="12.75">
      <c r="A61" s="215"/>
      <c r="B61" s="159" t="s">
        <v>18</v>
      </c>
      <c r="C61" s="57" t="s">
        <v>16</v>
      </c>
      <c r="D61" s="49" t="s">
        <v>262</v>
      </c>
      <c r="E61" s="97" t="s">
        <v>262</v>
      </c>
    </row>
    <row r="62" spans="1:5" ht="36.75" customHeight="1">
      <c r="A62" s="215"/>
      <c r="B62" s="159" t="s">
        <v>27</v>
      </c>
      <c r="C62" s="57" t="s">
        <v>16</v>
      </c>
      <c r="D62" s="49">
        <v>42206.5</v>
      </c>
      <c r="E62" s="179">
        <v>111.8</v>
      </c>
    </row>
    <row r="63" spans="1:5" ht="12.75">
      <c r="A63" s="215"/>
      <c r="B63" s="159" t="s">
        <v>28</v>
      </c>
      <c r="C63" s="57" t="s">
        <v>16</v>
      </c>
      <c r="D63" s="49" t="s">
        <v>262</v>
      </c>
      <c r="E63" s="97" t="s">
        <v>262</v>
      </c>
    </row>
    <row r="64" spans="1:5" ht="12.75">
      <c r="A64" s="215"/>
      <c r="B64" s="159" t="s">
        <v>23</v>
      </c>
      <c r="C64" s="57" t="s">
        <v>16</v>
      </c>
      <c r="D64" s="49" t="s">
        <v>262</v>
      </c>
      <c r="E64" s="97" t="s">
        <v>262</v>
      </c>
    </row>
    <row r="65" spans="1:5" ht="12.75">
      <c r="A65" s="215"/>
      <c r="B65" s="159" t="s">
        <v>29</v>
      </c>
      <c r="C65" s="57" t="s">
        <v>16</v>
      </c>
      <c r="D65" s="49" t="s">
        <v>262</v>
      </c>
      <c r="E65" s="97" t="s">
        <v>262</v>
      </c>
    </row>
    <row r="66" spans="1:5" ht="26.25">
      <c r="A66" s="215"/>
      <c r="B66" s="159" t="s">
        <v>30</v>
      </c>
      <c r="C66" s="57" t="s">
        <v>16</v>
      </c>
      <c r="D66" s="49" t="s">
        <v>262</v>
      </c>
      <c r="E66" s="97" t="s">
        <v>262</v>
      </c>
    </row>
    <row r="67" spans="1:5" ht="27" thickBot="1">
      <c r="A67" s="232"/>
      <c r="B67" s="161" t="s">
        <v>31</v>
      </c>
      <c r="C67" s="59" t="s">
        <v>16</v>
      </c>
      <c r="D67" s="162" t="s">
        <v>262</v>
      </c>
      <c r="E67" s="98" t="s">
        <v>262</v>
      </c>
    </row>
    <row r="68" spans="1:5" ht="15.75" customHeight="1" thickBot="1">
      <c r="A68" s="209" t="s">
        <v>217</v>
      </c>
      <c r="B68" s="210"/>
      <c r="C68" s="210"/>
      <c r="D68" s="210"/>
      <c r="E68" s="211"/>
    </row>
    <row r="69" spans="1:5" ht="66.75" customHeight="1">
      <c r="A69" s="62" t="s">
        <v>51</v>
      </c>
      <c r="B69" s="149" t="s">
        <v>93</v>
      </c>
      <c r="C69" s="61" t="s">
        <v>59</v>
      </c>
      <c r="D69" s="163">
        <v>5868.14</v>
      </c>
      <c r="E69" s="164">
        <v>94.6</v>
      </c>
    </row>
    <row r="70" spans="1:5" ht="37.5" customHeight="1">
      <c r="A70" s="49" t="s">
        <v>60</v>
      </c>
      <c r="B70" s="66" t="s">
        <v>189</v>
      </c>
      <c r="C70" s="49" t="s">
        <v>87</v>
      </c>
      <c r="D70" s="49" t="s">
        <v>262</v>
      </c>
      <c r="E70" s="97" t="s">
        <v>262</v>
      </c>
    </row>
    <row r="71" spans="1:5" s="80" customFormat="1" ht="14.25" customHeight="1">
      <c r="A71" s="229" t="s">
        <v>199</v>
      </c>
      <c r="B71" s="230"/>
      <c r="C71" s="230"/>
      <c r="D71" s="230"/>
      <c r="E71" s="231"/>
    </row>
    <row r="72" spans="1:5" ht="26.25">
      <c r="A72" s="220" t="s">
        <v>61</v>
      </c>
      <c r="B72" s="66" t="s">
        <v>94</v>
      </c>
      <c r="C72" s="57" t="s">
        <v>59</v>
      </c>
      <c r="D72" s="187">
        <v>276484</v>
      </c>
      <c r="E72" s="188">
        <v>113</v>
      </c>
    </row>
    <row r="73" spans="1:5" ht="12.75">
      <c r="A73" s="220"/>
      <c r="B73" s="224" t="s">
        <v>86</v>
      </c>
      <c r="C73" s="224"/>
      <c r="D73" s="224"/>
      <c r="E73" s="224"/>
    </row>
    <row r="74" spans="1:5" ht="12.75">
      <c r="A74" s="220"/>
      <c r="B74" s="132" t="s">
        <v>6</v>
      </c>
      <c r="C74" s="57" t="s">
        <v>59</v>
      </c>
      <c r="D74" s="13">
        <v>18061</v>
      </c>
      <c r="E74" s="185">
        <v>134</v>
      </c>
    </row>
    <row r="75" spans="1:5" ht="12.75">
      <c r="A75" s="220"/>
      <c r="B75" s="132" t="s">
        <v>7</v>
      </c>
      <c r="C75" s="57" t="s">
        <v>59</v>
      </c>
      <c r="D75" s="13">
        <v>258423</v>
      </c>
      <c r="E75" s="185">
        <v>112</v>
      </c>
    </row>
    <row r="76" spans="1:6" ht="27" customHeight="1">
      <c r="A76" s="220" t="s">
        <v>62</v>
      </c>
      <c r="B76" s="66" t="s">
        <v>8</v>
      </c>
      <c r="C76" s="57" t="s">
        <v>262</v>
      </c>
      <c r="D76" s="57" t="s">
        <v>262</v>
      </c>
      <c r="E76" s="189" t="s">
        <v>262</v>
      </c>
      <c r="F76" s="186"/>
    </row>
    <row r="77" spans="1:5" ht="12" customHeight="1">
      <c r="A77" s="220"/>
      <c r="B77" s="60" t="s">
        <v>9</v>
      </c>
      <c r="C77" s="49" t="s">
        <v>87</v>
      </c>
      <c r="D77" s="13">
        <v>4111</v>
      </c>
      <c r="E77" s="185">
        <v>96</v>
      </c>
    </row>
    <row r="78" spans="1:5" ht="12.75">
      <c r="A78" s="220"/>
      <c r="B78" s="60" t="s">
        <v>10</v>
      </c>
      <c r="C78" s="49" t="s">
        <v>87</v>
      </c>
      <c r="D78" s="49">
        <v>132</v>
      </c>
      <c r="E78" s="185">
        <v>35</v>
      </c>
    </row>
    <row r="79" spans="1:5" ht="12" customHeight="1">
      <c r="A79" s="220"/>
      <c r="B79" s="60" t="s">
        <v>14</v>
      </c>
      <c r="C79" s="49" t="s">
        <v>87</v>
      </c>
      <c r="D79" s="49">
        <v>728</v>
      </c>
      <c r="E79" s="185">
        <v>78</v>
      </c>
    </row>
    <row r="80" spans="1:5" ht="11.25" customHeight="1">
      <c r="A80" s="220"/>
      <c r="B80" s="60" t="s">
        <v>13</v>
      </c>
      <c r="C80" s="49" t="s">
        <v>87</v>
      </c>
      <c r="D80" s="86">
        <v>282</v>
      </c>
      <c r="E80" s="188">
        <v>107</v>
      </c>
    </row>
    <row r="81" spans="1:5" ht="10.5" customHeight="1">
      <c r="A81" s="220"/>
      <c r="B81" s="60" t="s">
        <v>11</v>
      </c>
      <c r="C81" s="49" t="s">
        <v>87</v>
      </c>
      <c r="D81" s="86">
        <v>7700</v>
      </c>
      <c r="E81" s="188">
        <v>104</v>
      </c>
    </row>
    <row r="82" spans="1:5" ht="12" customHeight="1">
      <c r="A82" s="220"/>
      <c r="B82" s="60" t="s">
        <v>12</v>
      </c>
      <c r="C82" s="49" t="s">
        <v>15</v>
      </c>
      <c r="D82" s="49" t="s">
        <v>262</v>
      </c>
      <c r="E82" s="185" t="s">
        <v>262</v>
      </c>
    </row>
    <row r="83" spans="1:5" ht="15.75" customHeight="1" thickBot="1">
      <c r="A83" s="221" t="s">
        <v>296</v>
      </c>
      <c r="B83" s="222"/>
      <c r="C83" s="222"/>
      <c r="D83" s="222"/>
      <c r="E83" s="223"/>
    </row>
    <row r="84" spans="1:5" ht="12.75">
      <c r="A84" s="62" t="s">
        <v>191</v>
      </c>
      <c r="B84" s="63" t="s">
        <v>65</v>
      </c>
      <c r="C84" s="61" t="s">
        <v>17</v>
      </c>
      <c r="D84" s="52" t="s">
        <v>262</v>
      </c>
      <c r="E84" s="99" t="s">
        <v>262</v>
      </c>
    </row>
    <row r="85" spans="1:5" ht="12.75">
      <c r="A85" s="54" t="s">
        <v>52</v>
      </c>
      <c r="B85" s="55" t="s">
        <v>66</v>
      </c>
      <c r="C85" s="57" t="s">
        <v>17</v>
      </c>
      <c r="D85" s="49" t="s">
        <v>262</v>
      </c>
      <c r="E85" s="97" t="s">
        <v>262</v>
      </c>
    </row>
    <row r="86" spans="1:5" ht="13.5" thickBot="1">
      <c r="A86" s="64" t="s">
        <v>64</v>
      </c>
      <c r="B86" s="65" t="s">
        <v>67</v>
      </c>
      <c r="C86" s="59" t="s">
        <v>17</v>
      </c>
      <c r="D86" s="105" t="s">
        <v>262</v>
      </c>
      <c r="E86" s="98" t="s">
        <v>262</v>
      </c>
    </row>
    <row r="87" spans="1:5" ht="13.5" thickBot="1">
      <c r="A87" s="111" t="s">
        <v>301</v>
      </c>
      <c r="B87" s="112" t="s">
        <v>302</v>
      </c>
      <c r="C87" s="113" t="s">
        <v>17</v>
      </c>
      <c r="D87" s="114"/>
      <c r="E87" s="46"/>
    </row>
    <row r="88" spans="1:5" ht="15.75" customHeight="1" thickBot="1">
      <c r="A88" s="209" t="s">
        <v>218</v>
      </c>
      <c r="B88" s="210"/>
      <c r="C88" s="210"/>
      <c r="D88" s="210"/>
      <c r="E88" s="211"/>
    </row>
    <row r="89" spans="1:5" ht="12.75">
      <c r="A89" s="198" t="s">
        <v>53</v>
      </c>
      <c r="B89" s="67" t="s">
        <v>200</v>
      </c>
      <c r="C89" s="68" t="s">
        <v>63</v>
      </c>
      <c r="D89" s="46">
        <v>148516</v>
      </c>
      <c r="E89" s="46">
        <v>53</v>
      </c>
    </row>
    <row r="90" spans="1:5" ht="12.75">
      <c r="A90" s="215"/>
      <c r="B90" s="193" t="s">
        <v>88</v>
      </c>
      <c r="C90" s="194"/>
      <c r="D90" s="194"/>
      <c r="E90" s="195"/>
    </row>
    <row r="91" spans="1:5" ht="12.75">
      <c r="A91" s="215"/>
      <c r="B91" s="90" t="s">
        <v>24</v>
      </c>
      <c r="C91" s="57" t="s">
        <v>17</v>
      </c>
      <c r="D91" s="49" t="s">
        <v>262</v>
      </c>
      <c r="E91" s="97" t="s">
        <v>262</v>
      </c>
    </row>
    <row r="92" spans="1:5" ht="12.75">
      <c r="A92" s="215"/>
      <c r="B92" s="90" t="s">
        <v>25</v>
      </c>
      <c r="C92" s="57" t="s">
        <v>17</v>
      </c>
      <c r="D92" s="49" t="s">
        <v>262</v>
      </c>
      <c r="E92" s="97" t="s">
        <v>262</v>
      </c>
    </row>
    <row r="93" spans="1:5" ht="12.75">
      <c r="A93" s="215"/>
      <c r="B93" s="90" t="s">
        <v>19</v>
      </c>
      <c r="C93" s="57" t="s">
        <v>17</v>
      </c>
      <c r="D93" s="49" t="s">
        <v>262</v>
      </c>
      <c r="E93" s="97" t="s">
        <v>262</v>
      </c>
    </row>
    <row r="94" spans="1:5" ht="25.5" customHeight="1">
      <c r="A94" s="215"/>
      <c r="B94" s="90" t="s">
        <v>26</v>
      </c>
      <c r="C94" s="57" t="s">
        <v>17</v>
      </c>
      <c r="D94" s="49" t="s">
        <v>262</v>
      </c>
      <c r="E94" s="97" t="s">
        <v>262</v>
      </c>
    </row>
    <row r="95" spans="1:5" ht="12.75">
      <c r="A95" s="215"/>
      <c r="B95" s="90" t="s">
        <v>18</v>
      </c>
      <c r="C95" s="57" t="s">
        <v>17</v>
      </c>
      <c r="D95" s="49" t="s">
        <v>262</v>
      </c>
      <c r="E95" s="97" t="s">
        <v>262</v>
      </c>
    </row>
    <row r="96" spans="1:5" ht="37.5" customHeight="1">
      <c r="A96" s="215"/>
      <c r="B96" s="90" t="s">
        <v>27</v>
      </c>
      <c r="C96" s="57" t="s">
        <v>17</v>
      </c>
      <c r="D96" s="49" t="s">
        <v>262</v>
      </c>
      <c r="E96" s="97" t="s">
        <v>262</v>
      </c>
    </row>
    <row r="97" spans="1:5" ht="12.75">
      <c r="A97" s="215"/>
      <c r="B97" s="90" t="s">
        <v>28</v>
      </c>
      <c r="C97" s="57" t="s">
        <v>17</v>
      </c>
      <c r="D97" s="49" t="s">
        <v>262</v>
      </c>
      <c r="E97" s="97" t="s">
        <v>262</v>
      </c>
    </row>
    <row r="98" spans="1:5" ht="12.75">
      <c r="A98" s="215"/>
      <c r="B98" s="53" t="s">
        <v>23</v>
      </c>
      <c r="C98" s="57" t="s">
        <v>17</v>
      </c>
      <c r="D98" s="49" t="s">
        <v>262</v>
      </c>
      <c r="E98" s="97" t="s">
        <v>262</v>
      </c>
    </row>
    <row r="99" spans="1:5" ht="12.75">
      <c r="A99" s="215"/>
      <c r="B99" s="53" t="s">
        <v>29</v>
      </c>
      <c r="C99" s="57" t="s">
        <v>17</v>
      </c>
      <c r="D99" s="49" t="s">
        <v>262</v>
      </c>
      <c r="E99" s="97" t="s">
        <v>262</v>
      </c>
    </row>
    <row r="100" spans="1:5" ht="26.25">
      <c r="A100" s="215"/>
      <c r="B100" s="53" t="s">
        <v>30</v>
      </c>
      <c r="C100" s="57" t="s">
        <v>17</v>
      </c>
      <c r="D100" s="49" t="s">
        <v>262</v>
      </c>
      <c r="E100" s="97" t="s">
        <v>262</v>
      </c>
    </row>
    <row r="101" spans="1:5" ht="26.25">
      <c r="A101" s="216"/>
      <c r="B101" s="92" t="s">
        <v>31</v>
      </c>
      <c r="C101" s="57" t="s">
        <v>17</v>
      </c>
      <c r="D101" s="49" t="s">
        <v>262</v>
      </c>
      <c r="E101" s="97" t="s">
        <v>262</v>
      </c>
    </row>
    <row r="102" spans="1:5" ht="24" customHeight="1">
      <c r="A102" s="200" t="s">
        <v>54</v>
      </c>
      <c r="B102" s="56" t="s">
        <v>207</v>
      </c>
      <c r="C102" s="57" t="s">
        <v>17</v>
      </c>
      <c r="D102" s="46">
        <v>148516</v>
      </c>
      <c r="E102" s="46">
        <v>53</v>
      </c>
    </row>
    <row r="103" spans="1:5" ht="12.75">
      <c r="A103" s="215"/>
      <c r="B103" s="193" t="s">
        <v>85</v>
      </c>
      <c r="C103" s="194"/>
      <c r="D103" s="194"/>
      <c r="E103" s="195"/>
    </row>
    <row r="104" spans="1:5" ht="12.75">
      <c r="A104" s="215"/>
      <c r="B104" s="56" t="s">
        <v>157</v>
      </c>
      <c r="C104" s="57" t="s">
        <v>17</v>
      </c>
      <c r="D104" s="49" t="s">
        <v>262</v>
      </c>
      <c r="E104" s="97" t="s">
        <v>262</v>
      </c>
    </row>
    <row r="105" spans="1:5" ht="12" customHeight="1">
      <c r="A105" s="215"/>
      <c r="B105" s="56" t="s">
        <v>158</v>
      </c>
      <c r="C105" s="57" t="s">
        <v>17</v>
      </c>
      <c r="D105" s="49" t="s">
        <v>262</v>
      </c>
      <c r="E105" s="97" t="s">
        <v>262</v>
      </c>
    </row>
    <row r="106" spans="1:5" ht="12" customHeight="1">
      <c r="A106" s="215"/>
      <c r="B106" s="56" t="s">
        <v>159</v>
      </c>
      <c r="C106" s="57" t="s">
        <v>17</v>
      </c>
      <c r="D106" s="49" t="s">
        <v>262</v>
      </c>
      <c r="E106" s="97" t="s">
        <v>262</v>
      </c>
    </row>
    <row r="107" spans="1:5" ht="11.25" customHeight="1">
      <c r="A107" s="215"/>
      <c r="B107" s="56" t="s">
        <v>205</v>
      </c>
      <c r="C107" s="57" t="s">
        <v>17</v>
      </c>
      <c r="D107" s="46">
        <v>83763</v>
      </c>
      <c r="E107" s="185" t="s">
        <v>262</v>
      </c>
    </row>
    <row r="108" spans="1:5" ht="12" customHeight="1">
      <c r="A108" s="216"/>
      <c r="B108" s="56" t="s">
        <v>160</v>
      </c>
      <c r="C108" s="57" t="s">
        <v>17</v>
      </c>
      <c r="D108" s="46">
        <v>64753</v>
      </c>
      <c r="E108" s="185" t="s">
        <v>262</v>
      </c>
    </row>
    <row r="109" spans="1:5" ht="12" customHeight="1">
      <c r="A109" s="58" t="s">
        <v>68</v>
      </c>
      <c r="B109" s="70" t="s">
        <v>156</v>
      </c>
      <c r="C109" s="57" t="s">
        <v>17</v>
      </c>
      <c r="D109" s="71" t="s">
        <v>262</v>
      </c>
      <c r="E109" s="100" t="s">
        <v>262</v>
      </c>
    </row>
    <row r="110" spans="1:5" ht="12" customHeight="1">
      <c r="A110" s="58" t="s">
        <v>154</v>
      </c>
      <c r="B110" s="60" t="s">
        <v>39</v>
      </c>
      <c r="C110" s="49" t="s">
        <v>34</v>
      </c>
      <c r="D110" s="71" t="s">
        <v>262</v>
      </c>
      <c r="E110" s="100" t="s">
        <v>262</v>
      </c>
    </row>
    <row r="111" spans="1:5" ht="13.5" customHeight="1" thickBot="1">
      <c r="A111" s="72" t="s">
        <v>201</v>
      </c>
      <c r="B111" s="56" t="s">
        <v>40</v>
      </c>
      <c r="C111" s="49" t="s">
        <v>204</v>
      </c>
      <c r="D111" s="71" t="s">
        <v>262</v>
      </c>
      <c r="E111" s="100" t="s">
        <v>262</v>
      </c>
    </row>
    <row r="112" spans="1:5" ht="15.75" customHeight="1" thickBot="1">
      <c r="A112" s="209" t="s">
        <v>219</v>
      </c>
      <c r="B112" s="210"/>
      <c r="C112" s="210"/>
      <c r="D112" s="210"/>
      <c r="E112" s="211"/>
    </row>
    <row r="113" spans="1:6" ht="32.25" customHeight="1">
      <c r="A113" s="198" t="s">
        <v>235</v>
      </c>
      <c r="B113" s="165" t="s">
        <v>223</v>
      </c>
      <c r="C113" s="68" t="s">
        <v>17</v>
      </c>
      <c r="D113" s="46">
        <v>169887</v>
      </c>
      <c r="E113" s="190">
        <v>199</v>
      </c>
      <c r="F113" s="47">
        <f>D113/85562*100</f>
        <v>198.55426474369463</v>
      </c>
    </row>
    <row r="114" spans="1:5" ht="12.75">
      <c r="A114" s="215"/>
      <c r="B114" s="212" t="s">
        <v>202</v>
      </c>
      <c r="C114" s="213"/>
      <c r="D114" s="213"/>
      <c r="E114" s="214"/>
    </row>
    <row r="115" spans="1:5" ht="12.75">
      <c r="A115" s="215"/>
      <c r="B115" s="56" t="s">
        <v>19</v>
      </c>
      <c r="C115" s="57" t="s">
        <v>17</v>
      </c>
      <c r="D115" s="49" t="s">
        <v>262</v>
      </c>
      <c r="E115" s="97" t="s">
        <v>262</v>
      </c>
    </row>
    <row r="116" spans="1:5" ht="12.75">
      <c r="A116" s="215"/>
      <c r="B116" s="56" t="s">
        <v>20</v>
      </c>
      <c r="C116" s="57" t="s">
        <v>17</v>
      </c>
      <c r="D116" s="49" t="s">
        <v>262</v>
      </c>
      <c r="E116" s="97" t="s">
        <v>262</v>
      </c>
    </row>
    <row r="117" spans="1:5" ht="12.75">
      <c r="A117" s="216"/>
      <c r="B117" s="56" t="s">
        <v>18</v>
      </c>
      <c r="C117" s="57" t="s">
        <v>17</v>
      </c>
      <c r="D117" s="49" t="s">
        <v>262</v>
      </c>
      <c r="E117" s="97" t="s">
        <v>262</v>
      </c>
    </row>
    <row r="118" spans="1:5" ht="12.75">
      <c r="A118" s="206" t="s">
        <v>236</v>
      </c>
      <c r="B118" s="203" t="s">
        <v>79</v>
      </c>
      <c r="C118" s="204"/>
      <c r="D118" s="204"/>
      <c r="E118" s="205"/>
    </row>
    <row r="119" spans="1:5" ht="12.75">
      <c r="A119" s="207"/>
      <c r="B119" s="56" t="s">
        <v>225</v>
      </c>
      <c r="C119" s="57" t="s">
        <v>80</v>
      </c>
      <c r="D119" s="49" t="s">
        <v>262</v>
      </c>
      <c r="E119" s="97" t="s">
        <v>262</v>
      </c>
    </row>
    <row r="120" spans="1:5" ht="12.75">
      <c r="A120" s="207"/>
      <c r="B120" s="56" t="s">
        <v>224</v>
      </c>
      <c r="C120" s="57" t="s">
        <v>80</v>
      </c>
      <c r="D120" s="49" t="s">
        <v>262</v>
      </c>
      <c r="E120" s="97" t="s">
        <v>262</v>
      </c>
    </row>
    <row r="121" spans="1:5" ht="12.75" customHeight="1" thickBot="1">
      <c r="A121" s="208"/>
      <c r="B121" s="70" t="s">
        <v>249</v>
      </c>
      <c r="C121" s="73" t="s">
        <v>80</v>
      </c>
      <c r="D121" s="71" t="s">
        <v>262</v>
      </c>
      <c r="E121" s="100" t="s">
        <v>262</v>
      </c>
    </row>
    <row r="122" spans="1:5" ht="34.5" customHeight="1" thickBot="1">
      <c r="A122" s="209" t="s">
        <v>209</v>
      </c>
      <c r="B122" s="210"/>
      <c r="C122" s="210"/>
      <c r="D122" s="210"/>
      <c r="E122" s="211"/>
    </row>
    <row r="123" spans="1:6" ht="15" customHeight="1">
      <c r="A123" s="198" t="s">
        <v>69</v>
      </c>
      <c r="B123" s="142" t="s">
        <v>232</v>
      </c>
      <c r="C123" s="61" t="s">
        <v>17</v>
      </c>
      <c r="D123" s="143">
        <f>D125+D132+D138</f>
        <v>55722.44</v>
      </c>
      <c r="E123" s="144">
        <v>109</v>
      </c>
      <c r="F123" s="47">
        <f>D123/51161.4*100</f>
        <v>108.91500232597231</v>
      </c>
    </row>
    <row r="124" spans="1:5" ht="12.75">
      <c r="A124" s="199"/>
      <c r="B124" s="212"/>
      <c r="C124" s="213"/>
      <c r="D124" s="213"/>
      <c r="E124" s="214"/>
    </row>
    <row r="125" spans="1:6" ht="12.75">
      <c r="A125" s="199"/>
      <c r="B125" s="133" t="s">
        <v>213</v>
      </c>
      <c r="C125" s="134" t="s">
        <v>17</v>
      </c>
      <c r="D125" s="84">
        <f>D127+D128+D129+D130+D131</f>
        <v>36780.420000000006</v>
      </c>
      <c r="E125" s="141">
        <v>124</v>
      </c>
      <c r="F125" s="47">
        <f>D125/29629.67*100</f>
        <v>124.13374836776786</v>
      </c>
    </row>
    <row r="126" spans="1:5" ht="12.75">
      <c r="A126" s="199"/>
      <c r="B126" s="56" t="s">
        <v>85</v>
      </c>
      <c r="C126" s="57"/>
      <c r="D126" s="135"/>
      <c r="E126" s="145"/>
    </row>
    <row r="127" spans="1:8" ht="12.75">
      <c r="A127" s="199"/>
      <c r="B127" s="56" t="s">
        <v>231</v>
      </c>
      <c r="C127" s="57" t="s">
        <v>17</v>
      </c>
      <c r="D127" s="136">
        <f>1023.36+19799.74</f>
        <v>20823.100000000002</v>
      </c>
      <c r="E127" s="96">
        <v>107</v>
      </c>
      <c r="F127" s="47">
        <f>D127/19510.26*100</f>
        <v>106.7289723458324</v>
      </c>
      <c r="H127" s="191"/>
    </row>
    <row r="128" spans="1:6" ht="12.75" customHeight="1">
      <c r="A128" s="199"/>
      <c r="B128" s="56" t="s">
        <v>211</v>
      </c>
      <c r="C128" s="57" t="s">
        <v>17</v>
      </c>
      <c r="D128" s="86">
        <v>154.4</v>
      </c>
      <c r="E128" s="96">
        <v>100</v>
      </c>
      <c r="F128" s="47">
        <f>D128/154.76*100</f>
        <v>99.7673817523908</v>
      </c>
    </row>
    <row r="129" spans="1:6" ht="12.75">
      <c r="A129" s="199"/>
      <c r="B129" s="56" t="s">
        <v>21</v>
      </c>
      <c r="C129" s="57" t="s">
        <v>17</v>
      </c>
      <c r="D129" s="136">
        <f>633.14+15169.78</f>
        <v>15802.92</v>
      </c>
      <c r="E129" s="123">
        <v>159</v>
      </c>
      <c r="F129" s="47">
        <f>D129/9964.65*100</f>
        <v>158.58981499601092</v>
      </c>
    </row>
    <row r="130" spans="1:5" ht="11.25" customHeight="1">
      <c r="A130" s="199"/>
      <c r="B130" s="56" t="s">
        <v>214</v>
      </c>
      <c r="C130" s="57" t="s">
        <v>17</v>
      </c>
      <c r="D130" s="136">
        <v>0</v>
      </c>
      <c r="E130" s="96" t="s">
        <v>262</v>
      </c>
    </row>
    <row r="131" spans="1:5" ht="27" customHeight="1">
      <c r="A131" s="199"/>
      <c r="B131" s="56" t="s">
        <v>233</v>
      </c>
      <c r="C131" s="57" t="s">
        <v>17</v>
      </c>
      <c r="D131" s="136">
        <v>0</v>
      </c>
      <c r="E131" s="96" t="s">
        <v>262</v>
      </c>
    </row>
    <row r="132" spans="1:8" ht="15" customHeight="1">
      <c r="A132" s="199"/>
      <c r="B132" s="133" t="s">
        <v>215</v>
      </c>
      <c r="C132" s="134" t="s">
        <v>17</v>
      </c>
      <c r="D132" s="84">
        <f>D133+D134+D135+D136+D137</f>
        <v>850.7</v>
      </c>
      <c r="E132" s="141">
        <v>65</v>
      </c>
      <c r="F132" s="47">
        <f>D132/1306.02*100</f>
        <v>65.13682791993998</v>
      </c>
      <c r="H132" s="191"/>
    </row>
    <row r="133" spans="1:6" ht="27" customHeight="1">
      <c r="A133" s="199"/>
      <c r="B133" s="56" t="s">
        <v>210</v>
      </c>
      <c r="C133" s="57" t="s">
        <v>17</v>
      </c>
      <c r="D133" s="95">
        <v>737.21</v>
      </c>
      <c r="E133" s="123">
        <v>102</v>
      </c>
      <c r="F133" s="47">
        <f>D133/722.66*100</f>
        <v>102.01339495751807</v>
      </c>
    </row>
    <row r="134" spans="1:6" ht="27" customHeight="1">
      <c r="A134" s="199"/>
      <c r="B134" s="137" t="s">
        <v>89</v>
      </c>
      <c r="C134" s="57" t="s">
        <v>17</v>
      </c>
      <c r="D134" s="95">
        <v>133.49</v>
      </c>
      <c r="E134" s="123">
        <v>22.4</v>
      </c>
      <c r="F134" s="47">
        <f>D134/596.74*100</f>
        <v>22.369876328049067</v>
      </c>
    </row>
    <row r="135" spans="1:5" ht="27" customHeight="1">
      <c r="A135" s="199"/>
      <c r="B135" s="138" t="s">
        <v>70</v>
      </c>
      <c r="C135" s="57" t="s">
        <v>17</v>
      </c>
      <c r="D135" s="95">
        <v>0</v>
      </c>
      <c r="E135" s="96" t="s">
        <v>262</v>
      </c>
    </row>
    <row r="136" spans="1:5" ht="15.75" customHeight="1">
      <c r="A136" s="199"/>
      <c r="B136" s="47" t="s">
        <v>220</v>
      </c>
      <c r="C136" s="57" t="s">
        <v>17</v>
      </c>
      <c r="D136" s="95">
        <v>-20</v>
      </c>
      <c r="E136" s="96" t="s">
        <v>262</v>
      </c>
    </row>
    <row r="137" spans="1:5" ht="12.75">
      <c r="A137" s="199"/>
      <c r="B137" s="139" t="s">
        <v>71</v>
      </c>
      <c r="C137" s="57" t="s">
        <v>17</v>
      </c>
      <c r="D137" s="95">
        <v>0</v>
      </c>
      <c r="E137" s="96" t="s">
        <v>262</v>
      </c>
    </row>
    <row r="138" spans="1:6" ht="28.5" customHeight="1">
      <c r="A138" s="199"/>
      <c r="B138" s="140" t="s">
        <v>222</v>
      </c>
      <c r="C138" s="122" t="s">
        <v>17</v>
      </c>
      <c r="D138" s="84">
        <v>18091.32</v>
      </c>
      <c r="E138" s="123">
        <v>89.4</v>
      </c>
      <c r="F138" s="47">
        <f>D138/20225.71*100</f>
        <v>89.44714425352683</v>
      </c>
    </row>
    <row r="139" spans="1:7" ht="11.25" customHeight="1">
      <c r="A139" s="200" t="s">
        <v>78</v>
      </c>
      <c r="B139" s="74" t="s">
        <v>95</v>
      </c>
      <c r="C139" s="57" t="s">
        <v>17</v>
      </c>
      <c r="D139" s="84">
        <f>D140+D141+D142+D143+D144+D145+D146+D147+D148+D149+D150+D151+D152+D153</f>
        <v>45280.520000000004</v>
      </c>
      <c r="E139" s="101">
        <v>88</v>
      </c>
      <c r="F139" s="47">
        <f>D139/51558.88*100</f>
        <v>87.822931762676</v>
      </c>
      <c r="G139" s="87"/>
    </row>
    <row r="140" spans="1:7" ht="12" customHeight="1">
      <c r="A140" s="199"/>
      <c r="B140" s="56" t="s">
        <v>22</v>
      </c>
      <c r="C140" s="57" t="s">
        <v>17</v>
      </c>
      <c r="D140" s="91">
        <v>12732.03</v>
      </c>
      <c r="E140" s="97">
        <v>98.5</v>
      </c>
      <c r="F140" s="47">
        <f>D140/12931.66*100</f>
        <v>98.45626934206436</v>
      </c>
      <c r="G140" s="88"/>
    </row>
    <row r="141" spans="1:7" ht="12" customHeight="1">
      <c r="A141" s="199"/>
      <c r="B141" s="75" t="s">
        <v>169</v>
      </c>
      <c r="C141" s="57" t="s">
        <v>17</v>
      </c>
      <c r="D141" s="91">
        <v>337.96</v>
      </c>
      <c r="E141" s="97">
        <v>193</v>
      </c>
      <c r="F141" s="47">
        <f>D141/175.54*100</f>
        <v>192.52592001822947</v>
      </c>
      <c r="G141" s="88"/>
    </row>
    <row r="142" spans="1:7" ht="25.5" customHeight="1">
      <c r="A142" s="199"/>
      <c r="B142" s="76" t="s">
        <v>170</v>
      </c>
      <c r="C142" s="57" t="s">
        <v>17</v>
      </c>
      <c r="D142" s="91">
        <v>889.1</v>
      </c>
      <c r="E142" s="97" t="s">
        <v>262</v>
      </c>
      <c r="G142" s="88"/>
    </row>
    <row r="143" spans="1:7" ht="12" customHeight="1">
      <c r="A143" s="199"/>
      <c r="B143" s="75" t="s">
        <v>171</v>
      </c>
      <c r="C143" s="57" t="s">
        <v>17</v>
      </c>
      <c r="D143" s="85">
        <v>7238.38</v>
      </c>
      <c r="E143" s="97">
        <v>64.4</v>
      </c>
      <c r="F143" s="47">
        <f>D143/11238.96*100</f>
        <v>64.4043576985771</v>
      </c>
      <c r="G143" s="88"/>
    </row>
    <row r="144" spans="1:7" ht="12" customHeight="1">
      <c r="A144" s="199"/>
      <c r="B144" s="75" t="s">
        <v>172</v>
      </c>
      <c r="C144" s="57" t="s">
        <v>17</v>
      </c>
      <c r="D144" s="85">
        <v>15187.57</v>
      </c>
      <c r="E144" s="97">
        <v>86</v>
      </c>
      <c r="F144" s="47">
        <f>D144/17661.76*100</f>
        <v>85.99126021415759</v>
      </c>
      <c r="G144" s="88"/>
    </row>
    <row r="145" spans="1:7" ht="12.75">
      <c r="A145" s="199"/>
      <c r="B145" s="75" t="s">
        <v>212</v>
      </c>
      <c r="C145" s="57" t="s">
        <v>17</v>
      </c>
      <c r="D145" s="91">
        <v>0</v>
      </c>
      <c r="E145" s="97" t="s">
        <v>262</v>
      </c>
      <c r="G145" s="88"/>
    </row>
    <row r="146" spans="1:7" ht="13.5" customHeight="1">
      <c r="A146" s="199"/>
      <c r="B146" s="75" t="s">
        <v>173</v>
      </c>
      <c r="C146" s="57" t="s">
        <v>17</v>
      </c>
      <c r="D146" s="91">
        <v>724.3</v>
      </c>
      <c r="E146" s="106">
        <v>117</v>
      </c>
      <c r="F146" s="47">
        <f>D146/621.35*100</f>
        <v>116.56876156755452</v>
      </c>
      <c r="G146" s="88"/>
    </row>
    <row r="147" spans="1:7" ht="12.75" customHeight="1">
      <c r="A147" s="199"/>
      <c r="B147" s="77" t="s">
        <v>250</v>
      </c>
      <c r="C147" s="57" t="s">
        <v>17</v>
      </c>
      <c r="D147" s="85">
        <v>6695.13</v>
      </c>
      <c r="E147" s="97">
        <v>106.04</v>
      </c>
      <c r="F147" s="47">
        <f>D147/6313.66*100</f>
        <v>106.04197882052566</v>
      </c>
      <c r="G147" s="88"/>
    </row>
    <row r="148" spans="1:7" ht="12.75" customHeight="1">
      <c r="A148" s="199"/>
      <c r="B148" s="76" t="s">
        <v>251</v>
      </c>
      <c r="C148" s="57" t="s">
        <v>17</v>
      </c>
      <c r="D148" s="91">
        <v>0</v>
      </c>
      <c r="E148" s="97" t="s">
        <v>262</v>
      </c>
      <c r="G148" s="88"/>
    </row>
    <row r="149" spans="1:7" ht="12.75" customHeight="1">
      <c r="A149" s="199"/>
      <c r="B149" s="76" t="s">
        <v>174</v>
      </c>
      <c r="C149" s="57" t="s">
        <v>17</v>
      </c>
      <c r="D149" s="85">
        <v>809.05</v>
      </c>
      <c r="E149" s="97">
        <v>47</v>
      </c>
      <c r="F149" s="47">
        <f>D149/1730.7*100</f>
        <v>46.74698099035072</v>
      </c>
      <c r="G149" s="88"/>
    </row>
    <row r="150" spans="1:7" ht="12.75" customHeight="1">
      <c r="A150" s="199"/>
      <c r="B150" s="76" t="s">
        <v>252</v>
      </c>
      <c r="C150" s="57" t="s">
        <v>17</v>
      </c>
      <c r="D150" s="85">
        <v>667</v>
      </c>
      <c r="E150" s="97">
        <v>75.3</v>
      </c>
      <c r="F150" s="47">
        <f>D150/885.25*100</f>
        <v>75.3459474724654</v>
      </c>
      <c r="G150" s="88"/>
    </row>
    <row r="151" spans="1:5" ht="13.5" customHeight="1">
      <c r="A151" s="199"/>
      <c r="B151" s="76" t="s">
        <v>256</v>
      </c>
      <c r="C151" s="57" t="s">
        <v>17</v>
      </c>
      <c r="D151" s="85">
        <v>0</v>
      </c>
      <c r="E151" s="97" t="s">
        <v>262</v>
      </c>
    </row>
    <row r="152" spans="1:5" ht="13.5" customHeight="1">
      <c r="A152" s="199"/>
      <c r="B152" s="76" t="s">
        <v>253</v>
      </c>
      <c r="C152" s="57" t="s">
        <v>17</v>
      </c>
      <c r="D152" s="85">
        <v>0</v>
      </c>
      <c r="E152" s="97" t="s">
        <v>262</v>
      </c>
    </row>
    <row r="153" spans="1:5" ht="26.25" customHeight="1">
      <c r="A153" s="199"/>
      <c r="B153" s="78" t="s">
        <v>254</v>
      </c>
      <c r="C153" s="57" t="s">
        <v>17</v>
      </c>
      <c r="D153" s="85">
        <v>0</v>
      </c>
      <c r="E153" s="97" t="s">
        <v>262</v>
      </c>
    </row>
    <row r="154" spans="1:5" ht="27.75" customHeight="1">
      <c r="A154" s="166" t="s">
        <v>237</v>
      </c>
      <c r="B154" s="56" t="s">
        <v>97</v>
      </c>
      <c r="C154" s="57" t="s">
        <v>203</v>
      </c>
      <c r="D154" s="85">
        <f>D123/D11</f>
        <v>5.853812375249501</v>
      </c>
      <c r="E154" s="97">
        <v>116</v>
      </c>
    </row>
    <row r="155" spans="1:5" ht="27" thickBot="1">
      <c r="A155" s="166" t="s">
        <v>238</v>
      </c>
      <c r="B155" s="167" t="s">
        <v>96</v>
      </c>
      <c r="C155" s="59" t="s">
        <v>203</v>
      </c>
      <c r="D155" s="180">
        <f>D139/D11</f>
        <v>4.756856812690409</v>
      </c>
      <c r="E155" s="98">
        <v>93.3</v>
      </c>
    </row>
    <row r="156" spans="1:5" ht="19.5" customHeight="1" thickBot="1">
      <c r="A156" s="176"/>
      <c r="B156" s="196" t="s">
        <v>234</v>
      </c>
      <c r="C156" s="196"/>
      <c r="D156" s="196"/>
      <c r="E156" s="197"/>
    </row>
    <row r="157" spans="1:8" ht="53.25" customHeight="1" thickBot="1">
      <c r="A157" s="146" t="s">
        <v>72</v>
      </c>
      <c r="B157" s="168" t="s">
        <v>303</v>
      </c>
      <c r="C157" s="169" t="s">
        <v>33</v>
      </c>
      <c r="D157" s="298">
        <v>19.08</v>
      </c>
      <c r="E157" s="299">
        <v>65.6</v>
      </c>
      <c r="H157" s="191"/>
    </row>
    <row r="158" spans="1:5" ht="21" customHeight="1" thickBot="1">
      <c r="A158" s="201" t="s">
        <v>208</v>
      </c>
      <c r="B158" s="196"/>
      <c r="C158" s="196"/>
      <c r="D158" s="196"/>
      <c r="E158" s="197"/>
    </row>
    <row r="159" spans="1:5" ht="26.25">
      <c r="A159" s="72" t="s">
        <v>73</v>
      </c>
      <c r="B159" s="70" t="s">
        <v>226</v>
      </c>
      <c r="C159" s="71" t="s">
        <v>35</v>
      </c>
      <c r="D159" s="71" t="s">
        <v>329</v>
      </c>
      <c r="E159" s="100" t="s">
        <v>330</v>
      </c>
    </row>
    <row r="160" spans="1:6" ht="15.75" customHeight="1">
      <c r="A160" s="170"/>
      <c r="B160" s="171" t="s">
        <v>227</v>
      </c>
      <c r="C160" s="49" t="s">
        <v>35</v>
      </c>
      <c r="D160" s="172" t="s">
        <v>262</v>
      </c>
      <c r="E160" s="185" t="s">
        <v>262</v>
      </c>
      <c r="F160" s="192"/>
    </row>
    <row r="161" spans="1:5" ht="15" customHeight="1">
      <c r="A161" s="166" t="s">
        <v>239</v>
      </c>
      <c r="B161" s="173" t="s">
        <v>36</v>
      </c>
      <c r="C161" s="69" t="s">
        <v>37</v>
      </c>
      <c r="D161" s="174" t="s">
        <v>310</v>
      </c>
      <c r="E161" s="175" t="s">
        <v>262</v>
      </c>
    </row>
    <row r="162" spans="1:5" ht="16.5" customHeight="1">
      <c r="A162" s="166" t="s">
        <v>240</v>
      </c>
      <c r="B162" s="60" t="s">
        <v>38</v>
      </c>
      <c r="C162" s="49" t="s">
        <v>32</v>
      </c>
      <c r="D162" s="49">
        <v>1.23</v>
      </c>
      <c r="E162" s="97">
        <v>90.4</v>
      </c>
    </row>
    <row r="163" spans="1:5" ht="26.25">
      <c r="A163" s="54" t="s">
        <v>241</v>
      </c>
      <c r="B163" s="55" t="s">
        <v>98</v>
      </c>
      <c r="C163" s="49" t="s">
        <v>32</v>
      </c>
      <c r="D163" s="296">
        <v>33.5</v>
      </c>
      <c r="E163" s="297">
        <v>97.7</v>
      </c>
    </row>
    <row r="164" spans="1:5" ht="26.25" customHeight="1">
      <c r="A164" s="54" t="s">
        <v>242</v>
      </c>
      <c r="B164" s="56" t="s">
        <v>99</v>
      </c>
      <c r="C164" s="49" t="s">
        <v>32</v>
      </c>
      <c r="D164" s="296">
        <v>95.7</v>
      </c>
      <c r="E164" s="297">
        <v>103.2</v>
      </c>
    </row>
    <row r="165" spans="1:5" ht="39.75" customHeight="1">
      <c r="A165" s="200" t="s">
        <v>243</v>
      </c>
      <c r="B165" s="56" t="s">
        <v>228</v>
      </c>
      <c r="C165" s="49" t="s">
        <v>32</v>
      </c>
      <c r="D165" s="296">
        <v>79</v>
      </c>
      <c r="E165" s="297">
        <v>99.7</v>
      </c>
    </row>
    <row r="166" spans="1:5" ht="16.5" customHeight="1">
      <c r="A166" s="202"/>
      <c r="B166" s="193" t="s">
        <v>85</v>
      </c>
      <c r="C166" s="194"/>
      <c r="D166" s="194"/>
      <c r="E166" s="195"/>
    </row>
    <row r="167" spans="1:5" ht="13.5" customHeight="1">
      <c r="A167" s="202"/>
      <c r="B167" s="56" t="s">
        <v>41</v>
      </c>
      <c r="C167" s="49" t="s">
        <v>32</v>
      </c>
      <c r="D167" s="49">
        <v>100</v>
      </c>
      <c r="E167" s="97">
        <v>100</v>
      </c>
    </row>
    <row r="168" spans="1:5" ht="12.75" customHeight="1">
      <c r="A168" s="202"/>
      <c r="B168" s="56" t="s">
        <v>42</v>
      </c>
      <c r="C168" s="49" t="s">
        <v>32</v>
      </c>
      <c r="D168" s="49">
        <v>87</v>
      </c>
      <c r="E168" s="97">
        <v>96</v>
      </c>
    </row>
    <row r="169" spans="1:5" ht="12" customHeight="1">
      <c r="A169" s="202"/>
      <c r="B169" s="56" t="s">
        <v>43</v>
      </c>
      <c r="C169" s="49" t="s">
        <v>32</v>
      </c>
      <c r="D169" s="49">
        <v>62.9</v>
      </c>
      <c r="E169" s="97">
        <v>95</v>
      </c>
    </row>
    <row r="170" spans="1:5" ht="11.25" customHeight="1">
      <c r="A170" s="202"/>
      <c r="B170" s="56" t="s">
        <v>44</v>
      </c>
      <c r="C170" s="49" t="s">
        <v>45</v>
      </c>
      <c r="D170" s="49">
        <v>54.7</v>
      </c>
      <c r="E170" s="97">
        <v>87.7</v>
      </c>
    </row>
    <row r="171" spans="1:5" ht="13.5" customHeight="1">
      <c r="A171" s="166" t="s">
        <v>244</v>
      </c>
      <c r="B171" s="56" t="s">
        <v>100</v>
      </c>
      <c r="C171" s="49" t="s">
        <v>3</v>
      </c>
      <c r="D171" s="49" t="s">
        <v>262</v>
      </c>
      <c r="E171" s="97" t="s">
        <v>262</v>
      </c>
    </row>
    <row r="172" spans="1:5" ht="27.75" customHeight="1">
      <c r="A172" s="166" t="s">
        <v>245</v>
      </c>
      <c r="B172" s="56" t="s">
        <v>101</v>
      </c>
      <c r="C172" s="49" t="s">
        <v>3</v>
      </c>
      <c r="D172" s="49" t="s">
        <v>262</v>
      </c>
      <c r="E172" s="97" t="s">
        <v>262</v>
      </c>
    </row>
    <row r="173" spans="1:5" ht="27.75" customHeight="1">
      <c r="A173" s="166" t="s">
        <v>246</v>
      </c>
      <c r="B173" s="56" t="s">
        <v>102</v>
      </c>
      <c r="C173" s="49" t="s">
        <v>33</v>
      </c>
      <c r="D173" s="49"/>
      <c r="E173" s="97" t="s">
        <v>262</v>
      </c>
    </row>
    <row r="174" spans="1:5" ht="29.25" customHeight="1" thickBot="1">
      <c r="A174" s="160" t="s">
        <v>247</v>
      </c>
      <c r="B174" s="167" t="s">
        <v>103</v>
      </c>
      <c r="C174" s="162" t="s">
        <v>33</v>
      </c>
      <c r="D174" s="162" t="s">
        <v>262</v>
      </c>
      <c r="E174" s="98" t="s">
        <v>262</v>
      </c>
    </row>
    <row r="175" ht="15" customHeight="1">
      <c r="A175" s="81"/>
    </row>
    <row r="176" ht="24" customHeight="1">
      <c r="A176" s="81"/>
    </row>
    <row r="177" ht="12.75">
      <c r="A177" s="81"/>
    </row>
    <row r="178" ht="12.75">
      <c r="A178" s="81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C12" sqref="C1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49" t="s">
        <v>104</v>
      </c>
      <c r="D1" s="249"/>
    </row>
    <row r="2" spans="1:4" ht="15">
      <c r="A2" s="5"/>
      <c r="B2" s="10"/>
      <c r="C2" s="3"/>
      <c r="D2" s="3"/>
    </row>
    <row r="3" spans="1:4" ht="15" customHeight="1">
      <c r="A3" s="250" t="s">
        <v>105</v>
      </c>
      <c r="B3" s="250"/>
      <c r="C3" s="251"/>
      <c r="D3" s="251"/>
    </row>
    <row r="4" spans="1:4" ht="15">
      <c r="A4" s="251"/>
      <c r="B4" s="251"/>
      <c r="C4" s="251"/>
      <c r="D4" s="251"/>
    </row>
    <row r="5" spans="1:4" ht="21" customHeight="1">
      <c r="A5" s="252" t="s">
        <v>312</v>
      </c>
      <c r="B5" s="252"/>
      <c r="C5" s="252"/>
      <c r="D5" s="252"/>
    </row>
    <row r="6" spans="1:4" ht="39.75" customHeight="1">
      <c r="A6" s="254" t="s">
        <v>298</v>
      </c>
      <c r="B6" s="254"/>
      <c r="C6" s="254"/>
      <c r="D6" s="254"/>
    </row>
    <row r="7" spans="1:4" ht="15">
      <c r="A7" s="253" t="s">
        <v>323</v>
      </c>
      <c r="B7" s="253"/>
      <c r="C7" s="253"/>
      <c r="D7" s="253"/>
    </row>
    <row r="8" spans="1:4" ht="62.25">
      <c r="A8" s="6"/>
      <c r="B8" s="11" t="s">
        <v>82</v>
      </c>
      <c r="C8" s="45" t="s">
        <v>106</v>
      </c>
      <c r="D8" s="4" t="s">
        <v>194</v>
      </c>
    </row>
    <row r="9" spans="1:4" ht="26.25">
      <c r="A9" s="7" t="s">
        <v>155</v>
      </c>
      <c r="B9" s="12" t="s">
        <v>33</v>
      </c>
      <c r="C9" s="103">
        <v>2115.1</v>
      </c>
      <c r="D9" s="83">
        <v>78.7</v>
      </c>
    </row>
    <row r="10" spans="1:4" ht="15">
      <c r="A10" s="8" t="s">
        <v>108</v>
      </c>
      <c r="B10" s="13" t="s">
        <v>3</v>
      </c>
      <c r="C10" s="13">
        <v>364</v>
      </c>
      <c r="D10" s="13">
        <v>97.6</v>
      </c>
    </row>
    <row r="11" spans="1:4" ht="15">
      <c r="A11" s="8" t="s">
        <v>109</v>
      </c>
      <c r="B11" s="13" t="s">
        <v>46</v>
      </c>
      <c r="C11" s="13" t="s">
        <v>262</v>
      </c>
      <c r="D11" s="104" t="s">
        <v>262</v>
      </c>
    </row>
    <row r="12" spans="1:4" ht="15">
      <c r="A12" s="7" t="s">
        <v>110</v>
      </c>
      <c r="B12" s="12" t="s">
        <v>16</v>
      </c>
      <c r="C12" s="103">
        <v>37500</v>
      </c>
      <c r="D12" s="13">
        <v>101.4</v>
      </c>
    </row>
    <row r="13" spans="1:4" ht="39">
      <c r="A13" s="7" t="s">
        <v>107</v>
      </c>
      <c r="B13" s="12"/>
      <c r="C13" s="13" t="s">
        <v>317</v>
      </c>
      <c r="D13" s="13" t="s">
        <v>318</v>
      </c>
    </row>
    <row r="14" spans="1:4" ht="15">
      <c r="A14" s="8" t="s">
        <v>260</v>
      </c>
      <c r="B14" s="13" t="s">
        <v>87</v>
      </c>
      <c r="C14" s="13">
        <v>67901</v>
      </c>
      <c r="D14" s="13">
        <v>64.2</v>
      </c>
    </row>
    <row r="15" spans="1:4" ht="15">
      <c r="A15" s="8" t="s">
        <v>261</v>
      </c>
      <c r="B15" s="13" t="s">
        <v>87</v>
      </c>
      <c r="C15" s="13" t="s">
        <v>319</v>
      </c>
      <c r="D15" s="104" t="s">
        <v>320</v>
      </c>
    </row>
    <row r="16" spans="1:4" ht="15">
      <c r="A16" s="8" t="s">
        <v>183</v>
      </c>
      <c r="B16" s="13" t="s">
        <v>17</v>
      </c>
      <c r="C16" s="93"/>
      <c r="D16" s="93"/>
    </row>
    <row r="17" spans="1:4" ht="15">
      <c r="A17" s="8" t="s">
        <v>161</v>
      </c>
      <c r="B17" s="13" t="s">
        <v>17</v>
      </c>
      <c r="C17" s="13" t="s">
        <v>321</v>
      </c>
      <c r="D17" s="13">
        <v>97</v>
      </c>
    </row>
    <row r="18" spans="1:4" ht="15">
      <c r="A18" s="8" t="s">
        <v>162</v>
      </c>
      <c r="B18" s="13" t="s">
        <v>17</v>
      </c>
      <c r="C18" s="13" t="s">
        <v>322</v>
      </c>
      <c r="D18" s="13">
        <v>83.1</v>
      </c>
    </row>
    <row r="19" spans="1:4" ht="15">
      <c r="A19" s="8" t="s">
        <v>229</v>
      </c>
      <c r="B19" s="13"/>
      <c r="C19" s="13"/>
      <c r="D19" s="13"/>
    </row>
    <row r="20" spans="1:4" ht="15">
      <c r="A20" s="8" t="s">
        <v>230</v>
      </c>
      <c r="B20" s="13"/>
      <c r="C20" s="13">
        <v>0</v>
      </c>
      <c r="D20" s="13" t="s">
        <v>262</v>
      </c>
    </row>
    <row r="21" spans="1:4" ht="15">
      <c r="A21" s="8" t="s">
        <v>163</v>
      </c>
      <c r="B21" s="13" t="s">
        <v>17</v>
      </c>
      <c r="C21" s="103">
        <v>5092</v>
      </c>
      <c r="D21" s="13">
        <v>68.9</v>
      </c>
    </row>
    <row r="22" spans="1:4" ht="15">
      <c r="A22" s="8" t="s">
        <v>167</v>
      </c>
      <c r="B22" s="13" t="s">
        <v>17</v>
      </c>
      <c r="C22" s="103">
        <v>15764</v>
      </c>
      <c r="D22" s="104">
        <v>110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55" t="s">
        <v>105</v>
      </c>
      <c r="B1" s="255"/>
      <c r="C1" s="256"/>
      <c r="D1" s="256"/>
    </row>
    <row r="2" spans="1:4" ht="25.5" customHeight="1">
      <c r="A2" s="256"/>
      <c r="B2" s="256"/>
      <c r="C2" s="256"/>
      <c r="D2" s="256"/>
    </row>
    <row r="3" spans="1:4" ht="15">
      <c r="A3" s="256" t="s">
        <v>289</v>
      </c>
      <c r="B3" s="256"/>
      <c r="C3" s="256"/>
      <c r="D3" s="256"/>
    </row>
    <row r="4" spans="1:4" ht="39.75" customHeight="1">
      <c r="A4" s="257" t="s">
        <v>299</v>
      </c>
      <c r="B4" s="257"/>
      <c r="C4" s="257"/>
      <c r="D4" s="257"/>
    </row>
    <row r="5" spans="1:4" ht="15">
      <c r="A5" s="258" t="s">
        <v>324</v>
      </c>
      <c r="B5" s="258"/>
      <c r="C5" s="258"/>
      <c r="D5" s="258"/>
    </row>
    <row r="6" spans="1:4" ht="46.5">
      <c r="A6" s="124"/>
      <c r="B6" s="125" t="s">
        <v>82</v>
      </c>
      <c r="C6" s="183" t="s">
        <v>106</v>
      </c>
      <c r="D6" s="184" t="s">
        <v>194</v>
      </c>
    </row>
    <row r="7" spans="1:4" ht="26.25">
      <c r="A7" s="126" t="s">
        <v>155</v>
      </c>
      <c r="B7" s="181" t="s">
        <v>33</v>
      </c>
      <c r="C7" s="12">
        <v>286.25</v>
      </c>
      <c r="D7" s="12">
        <v>111</v>
      </c>
    </row>
    <row r="8" spans="1:4" ht="12.75">
      <c r="A8" s="126" t="s">
        <v>108</v>
      </c>
      <c r="B8" s="182" t="s">
        <v>3</v>
      </c>
      <c r="C8" s="12">
        <v>159</v>
      </c>
      <c r="D8" s="12">
        <v>105</v>
      </c>
    </row>
    <row r="9" spans="1:4" ht="12.75">
      <c r="A9" s="129" t="s">
        <v>109</v>
      </c>
      <c r="B9" s="182" t="s">
        <v>46</v>
      </c>
      <c r="C9" s="128" t="s">
        <v>262</v>
      </c>
      <c r="D9" s="127" t="s">
        <v>262</v>
      </c>
    </row>
    <row r="10" spans="1:4" ht="26.25">
      <c r="A10" s="126" t="s">
        <v>110</v>
      </c>
      <c r="B10" s="181" t="s">
        <v>16</v>
      </c>
      <c r="C10" s="12">
        <v>40695</v>
      </c>
      <c r="D10" s="12">
        <v>112</v>
      </c>
    </row>
    <row r="11" spans="1:4" ht="52.5">
      <c r="A11" s="126" t="s">
        <v>107</v>
      </c>
      <c r="B11" s="181"/>
      <c r="C11" s="130" t="s">
        <v>262</v>
      </c>
      <c r="D11" s="131" t="s">
        <v>262</v>
      </c>
    </row>
    <row r="12" spans="1:4" ht="12.75">
      <c r="A12" s="129" t="s">
        <v>264</v>
      </c>
      <c r="B12" s="182" t="s">
        <v>87</v>
      </c>
      <c r="C12" s="12">
        <v>282</v>
      </c>
      <c r="D12" s="12">
        <v>107</v>
      </c>
    </row>
    <row r="13" spans="1:4" ht="12.75">
      <c r="A13" s="129" t="s">
        <v>265</v>
      </c>
      <c r="B13" s="182" t="s">
        <v>87</v>
      </c>
      <c r="C13" s="12">
        <v>7700</v>
      </c>
      <c r="D13" s="12">
        <v>104</v>
      </c>
    </row>
    <row r="14" spans="1:4" ht="12.75">
      <c r="A14" s="129" t="s">
        <v>183</v>
      </c>
      <c r="B14" s="182" t="s">
        <v>17</v>
      </c>
      <c r="C14" s="128"/>
      <c r="D14" s="50"/>
    </row>
    <row r="15" spans="1:4" ht="12.75">
      <c r="A15" s="129" t="s">
        <v>161</v>
      </c>
      <c r="B15" s="182" t="s">
        <v>17</v>
      </c>
      <c r="C15" s="12">
        <v>66598</v>
      </c>
      <c r="D15" s="12">
        <v>97</v>
      </c>
    </row>
    <row r="16" spans="1:4" ht="12.75">
      <c r="A16" s="129" t="s">
        <v>162</v>
      </c>
      <c r="B16" s="182" t="s">
        <v>17</v>
      </c>
      <c r="C16" s="12">
        <v>36502</v>
      </c>
      <c r="D16" s="12">
        <v>99</v>
      </c>
    </row>
    <row r="17" spans="1:4" ht="12.75">
      <c r="A17" s="129" t="s">
        <v>229</v>
      </c>
      <c r="B17" s="182"/>
      <c r="C17" s="130"/>
      <c r="D17" s="131"/>
    </row>
    <row r="18" spans="1:4" ht="12.75">
      <c r="A18" s="129" t="s">
        <v>230</v>
      </c>
      <c r="B18" s="182" t="s">
        <v>17</v>
      </c>
      <c r="C18" s="12">
        <v>3304</v>
      </c>
      <c r="D18" s="12">
        <v>120</v>
      </c>
    </row>
    <row r="19" spans="1:4" ht="12.75">
      <c r="A19" s="129" t="s">
        <v>163</v>
      </c>
      <c r="B19" s="182" t="s">
        <v>17</v>
      </c>
      <c r="C19" s="12">
        <v>54763</v>
      </c>
      <c r="D19" s="12">
        <v>87</v>
      </c>
    </row>
    <row r="20" spans="1:4" ht="12.75">
      <c r="A20" s="129" t="s">
        <v>167</v>
      </c>
      <c r="B20" s="182" t="s">
        <v>17</v>
      </c>
      <c r="C20" s="12">
        <v>81197</v>
      </c>
      <c r="D20" s="12">
        <v>94</v>
      </c>
    </row>
    <row r="21" s="121" customFormat="1" ht="12.75"/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50" t="s">
        <v>105</v>
      </c>
      <c r="B1" s="250"/>
      <c r="C1" s="251"/>
      <c r="D1" s="251"/>
    </row>
    <row r="2" spans="1:4" ht="27.75" customHeight="1">
      <c r="A2" s="251"/>
      <c r="B2" s="251"/>
      <c r="C2" s="251"/>
      <c r="D2" s="251"/>
    </row>
    <row r="3" spans="1:4" ht="15">
      <c r="A3" s="252" t="s">
        <v>263</v>
      </c>
      <c r="B3" s="252"/>
      <c r="C3" s="252"/>
      <c r="D3" s="252"/>
    </row>
    <row r="4" spans="1:4" ht="36.75" customHeight="1">
      <c r="A4" s="259" t="s">
        <v>293</v>
      </c>
      <c r="B4" s="259"/>
      <c r="C4" s="259"/>
      <c r="D4" s="259"/>
    </row>
    <row r="5" spans="1:4" ht="15">
      <c r="A5" s="253" t="s">
        <v>325</v>
      </c>
      <c r="B5" s="253"/>
      <c r="C5" s="253"/>
      <c r="D5" s="253"/>
    </row>
    <row r="6" spans="1:4" ht="39">
      <c r="A6" s="107"/>
      <c r="B6" s="94" t="s">
        <v>82</v>
      </c>
      <c r="C6" s="108" t="s">
        <v>106</v>
      </c>
      <c r="D6" s="108" t="s">
        <v>194</v>
      </c>
    </row>
    <row r="7" spans="1:4" ht="39">
      <c r="A7" s="7" t="s">
        <v>155</v>
      </c>
      <c r="B7" s="12" t="s">
        <v>33</v>
      </c>
      <c r="C7" s="13">
        <v>1682</v>
      </c>
      <c r="D7" s="13">
        <v>39</v>
      </c>
    </row>
    <row r="8" spans="1:4" ht="26.25">
      <c r="A8" s="7" t="s">
        <v>108</v>
      </c>
      <c r="B8" s="13" t="s">
        <v>3</v>
      </c>
      <c r="C8" s="13">
        <v>272</v>
      </c>
      <c r="D8" s="13">
        <v>6</v>
      </c>
    </row>
    <row r="9" spans="1:4" ht="12.75">
      <c r="A9" s="7" t="s">
        <v>109</v>
      </c>
      <c r="B9" s="13" t="s">
        <v>46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16</v>
      </c>
      <c r="C10" s="13">
        <v>61886</v>
      </c>
      <c r="D10" s="13">
        <v>12</v>
      </c>
    </row>
    <row r="11" spans="1:4" ht="78.75">
      <c r="A11" s="7" t="s">
        <v>314</v>
      </c>
      <c r="B11" s="12" t="s">
        <v>297</v>
      </c>
      <c r="C11" s="13">
        <v>8272675</v>
      </c>
      <c r="D11" s="13">
        <v>15</v>
      </c>
    </row>
    <row r="12" spans="1:4" ht="12.75">
      <c r="A12" s="7" t="s">
        <v>183</v>
      </c>
      <c r="B12" s="13" t="s">
        <v>17</v>
      </c>
      <c r="C12" s="13" t="s">
        <v>262</v>
      </c>
      <c r="D12" s="13" t="s">
        <v>262</v>
      </c>
    </row>
    <row r="13" spans="1:4" ht="26.25">
      <c r="A13" s="109" t="s">
        <v>161</v>
      </c>
      <c r="B13" s="13" t="s">
        <v>313</v>
      </c>
      <c r="C13" s="13">
        <v>2334197</v>
      </c>
      <c r="D13" s="13">
        <v>154</v>
      </c>
    </row>
    <row r="14" spans="1:4" ht="26.25">
      <c r="A14" s="109" t="s">
        <v>162</v>
      </c>
      <c r="B14" s="13" t="s">
        <v>313</v>
      </c>
      <c r="C14" s="13">
        <v>2752178</v>
      </c>
      <c r="D14" s="13">
        <v>42</v>
      </c>
    </row>
    <row r="15" spans="1:4" ht="26.25">
      <c r="A15" s="110" t="s">
        <v>229</v>
      </c>
      <c r="B15" s="13"/>
      <c r="C15" s="13" t="s">
        <v>262</v>
      </c>
      <c r="D15" s="13" t="s">
        <v>262</v>
      </c>
    </row>
    <row r="16" spans="1:4" ht="12.75">
      <c r="A16" s="7" t="s">
        <v>230</v>
      </c>
      <c r="B16" s="13" t="s">
        <v>17</v>
      </c>
      <c r="C16" s="13">
        <v>8881</v>
      </c>
      <c r="D16" s="13">
        <v>21</v>
      </c>
    </row>
    <row r="17" spans="1:4" ht="12.75">
      <c r="A17" s="7" t="s">
        <v>163</v>
      </c>
      <c r="B17" s="13" t="s">
        <v>17</v>
      </c>
      <c r="C17" s="13">
        <v>60167</v>
      </c>
      <c r="D17" s="13">
        <v>27</v>
      </c>
    </row>
    <row r="18" spans="1:4" ht="26.25">
      <c r="A18" s="7" t="s">
        <v>167</v>
      </c>
      <c r="B18" s="13" t="s">
        <v>17</v>
      </c>
      <c r="C18" s="13">
        <v>3573</v>
      </c>
      <c r="D18" s="13">
        <v>26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49" t="s">
        <v>111</v>
      </c>
      <c r="E1" s="260"/>
    </row>
    <row r="3" spans="1:5" ht="28.5" customHeight="1">
      <c r="A3" s="261" t="s">
        <v>112</v>
      </c>
      <c r="B3" s="261"/>
      <c r="C3" s="261"/>
      <c r="D3" s="261"/>
      <c r="E3" s="261"/>
    </row>
    <row r="4" spans="2:5" ht="15" hidden="1">
      <c r="B4" s="17" t="s">
        <v>113</v>
      </c>
      <c r="C4" s="17"/>
      <c r="D4" s="262" t="s">
        <v>114</v>
      </c>
      <c r="E4" s="263"/>
    </row>
    <row r="5" spans="1:5" ht="78" customHeight="1">
      <c r="A5" s="6"/>
      <c r="B5" s="11" t="s">
        <v>115</v>
      </c>
      <c r="C5" s="18" t="s">
        <v>82</v>
      </c>
      <c r="D5" s="18" t="s">
        <v>116</v>
      </c>
      <c r="E5" s="18" t="s">
        <v>182</v>
      </c>
    </row>
    <row r="6" spans="1:5" ht="46.5" customHeight="1">
      <c r="A6" s="30" t="s">
        <v>248</v>
      </c>
      <c r="B6" s="17"/>
      <c r="C6" s="21" t="s">
        <v>117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118</v>
      </c>
      <c r="B11" s="17"/>
      <c r="C11" s="21" t="s">
        <v>119</v>
      </c>
      <c r="D11" s="24" t="s">
        <v>120</v>
      </c>
      <c r="E11" s="25"/>
    </row>
    <row r="12" spans="1:5" ht="26.25" customHeight="1">
      <c r="A12" s="32"/>
      <c r="B12" s="23" t="s">
        <v>121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122</v>
      </c>
      <c r="B15" s="17"/>
      <c r="C15" s="21" t="s">
        <v>119</v>
      </c>
      <c r="D15" s="24" t="s">
        <v>123</v>
      </c>
      <c r="E15" s="25"/>
    </row>
    <row r="16" spans="1:5" ht="32.25" customHeight="1" hidden="1">
      <c r="A16" s="32" t="s">
        <v>124</v>
      </c>
      <c r="B16" s="17"/>
      <c r="C16" s="21" t="s">
        <v>125</v>
      </c>
      <c r="D16" s="24" t="s">
        <v>126</v>
      </c>
      <c r="E16" s="25"/>
    </row>
    <row r="17" spans="1:5" ht="27" customHeight="1" hidden="1">
      <c r="A17" s="32" t="s">
        <v>127</v>
      </c>
      <c r="B17" s="17"/>
      <c r="C17" s="21" t="s">
        <v>128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129</v>
      </c>
      <c r="B20" s="19" t="s">
        <v>130</v>
      </c>
      <c r="C20" s="17"/>
      <c r="D20" s="23"/>
      <c r="E20" s="23"/>
    </row>
    <row r="21" spans="1:5" ht="33.75" customHeight="1">
      <c r="A21" s="30" t="s">
        <v>190</v>
      </c>
      <c r="B21" s="23"/>
      <c r="D21" s="22"/>
      <c r="E21" s="22"/>
    </row>
    <row r="22" spans="1:5" ht="30" customHeight="1" hidden="1">
      <c r="A22" s="32" t="s">
        <v>131</v>
      </c>
      <c r="B22" s="23" t="s">
        <v>121</v>
      </c>
      <c r="C22" s="17" t="s">
        <v>132</v>
      </c>
      <c r="D22" s="22">
        <v>3</v>
      </c>
      <c r="E22" s="22"/>
    </row>
    <row r="23" spans="1:5" ht="30" customHeight="1">
      <c r="A23" s="32" t="s">
        <v>133</v>
      </c>
      <c r="B23" s="23"/>
      <c r="C23" s="17" t="s">
        <v>193</v>
      </c>
      <c r="D23" s="17"/>
      <c r="E23" s="17"/>
    </row>
    <row r="24" spans="1:5" ht="30" customHeight="1">
      <c r="A24" s="32" t="s">
        <v>134</v>
      </c>
      <c r="B24" s="23"/>
      <c r="C24" s="17" t="s">
        <v>135</v>
      </c>
      <c r="D24" s="22"/>
      <c r="E24" s="22"/>
    </row>
    <row r="25" spans="1:5" ht="30" customHeight="1">
      <c r="A25" s="31" t="s">
        <v>136</v>
      </c>
      <c r="B25" s="23"/>
      <c r="C25" s="17" t="s">
        <v>137</v>
      </c>
      <c r="D25" s="22"/>
      <c r="E25" s="22"/>
    </row>
    <row r="26" spans="1:5" ht="30.75" customHeight="1">
      <c r="A26" s="31" t="s">
        <v>138</v>
      </c>
      <c r="B26" s="23"/>
      <c r="C26" s="17" t="s">
        <v>179</v>
      </c>
      <c r="D26" s="22"/>
      <c r="E26" s="22"/>
    </row>
    <row r="27" spans="1:5" ht="30.75" customHeight="1">
      <c r="A27" s="32" t="s">
        <v>180</v>
      </c>
      <c r="B27" s="19"/>
      <c r="C27" s="21" t="s">
        <v>181</v>
      </c>
      <c r="D27" s="22"/>
      <c r="E27" s="22"/>
    </row>
    <row r="28" spans="1:5" ht="22.5" customHeight="1">
      <c r="A28" s="32" t="s">
        <v>139</v>
      </c>
      <c r="B28" s="23"/>
      <c r="C28" s="17" t="s">
        <v>137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65" t="s">
        <v>141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">
      <c r="A3" s="266" t="s">
        <v>152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.75" customHeight="1">
      <c r="A4" s="267" t="s">
        <v>153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34"/>
    </row>
    <row r="5" spans="1:13" ht="15">
      <c r="A5" s="267" t="s">
        <v>164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68"/>
      <c r="K6" s="268"/>
      <c r="L6" s="39"/>
      <c r="M6" s="34"/>
    </row>
    <row r="7" spans="1:13" ht="78.75" customHeight="1" thickBot="1">
      <c r="A7" s="273" t="s">
        <v>147</v>
      </c>
      <c r="B7" s="275" t="s">
        <v>148</v>
      </c>
      <c r="C7" s="273" t="s">
        <v>149</v>
      </c>
      <c r="D7" s="275" t="s">
        <v>150</v>
      </c>
      <c r="E7" s="270" t="s">
        <v>175</v>
      </c>
      <c r="F7" s="271"/>
      <c r="G7" s="270" t="s">
        <v>176</v>
      </c>
      <c r="H7" s="271"/>
      <c r="I7" s="44" t="s">
        <v>192</v>
      </c>
      <c r="J7" s="270" t="s">
        <v>177</v>
      </c>
      <c r="K7" s="271"/>
      <c r="L7" s="273" t="s">
        <v>151</v>
      </c>
      <c r="M7" s="34"/>
    </row>
    <row r="8" spans="1:13" ht="15.75" thickBot="1">
      <c r="A8" s="274"/>
      <c r="B8" s="276"/>
      <c r="C8" s="274"/>
      <c r="D8" s="276"/>
      <c r="E8" s="35" t="s">
        <v>142</v>
      </c>
      <c r="F8" s="36" t="s">
        <v>143</v>
      </c>
      <c r="G8" s="35" t="s">
        <v>144</v>
      </c>
      <c r="H8" s="35" t="s">
        <v>145</v>
      </c>
      <c r="I8" s="44"/>
      <c r="J8" s="35" t="s">
        <v>142</v>
      </c>
      <c r="K8" s="35" t="s">
        <v>145</v>
      </c>
      <c r="L8" s="274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64" t="s">
        <v>186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5">
      <c r="A30" s="269" t="s">
        <v>146</v>
      </c>
      <c r="B30" s="269"/>
      <c r="C30" s="269"/>
      <c r="D30" s="269"/>
      <c r="E30" s="269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72" t="s">
        <v>178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ht="15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4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28.5" customHeight="1">
      <c r="B3" s="284" t="s">
        <v>266</v>
      </c>
      <c r="C3" s="285"/>
      <c r="D3" s="285"/>
      <c r="E3" s="285"/>
      <c r="F3" s="285"/>
      <c r="G3" s="285"/>
      <c r="H3" s="286"/>
    </row>
    <row r="4" spans="2:8" ht="14.25" customHeight="1">
      <c r="B4" s="294" t="s">
        <v>185</v>
      </c>
      <c r="C4" s="294"/>
      <c r="D4" s="294"/>
      <c r="E4" s="294"/>
      <c r="F4" s="294"/>
      <c r="G4" s="294"/>
      <c r="H4" s="294"/>
    </row>
    <row r="5" spans="2:8" ht="12.75" customHeight="1">
      <c r="B5" s="291" t="s">
        <v>326</v>
      </c>
      <c r="C5" s="291"/>
      <c r="D5" s="291"/>
      <c r="E5" s="291"/>
      <c r="F5" s="291"/>
      <c r="G5" s="291"/>
      <c r="H5" s="291"/>
    </row>
    <row r="7" spans="1:8" ht="23.25" customHeight="1">
      <c r="A7" s="277" t="s">
        <v>267</v>
      </c>
      <c r="B7" s="287" t="s">
        <v>268</v>
      </c>
      <c r="C7" s="287"/>
      <c r="D7" s="277" t="s">
        <v>184</v>
      </c>
      <c r="E7" s="277"/>
      <c r="F7" s="277"/>
      <c r="G7" s="293"/>
      <c r="H7" s="289" t="s">
        <v>309</v>
      </c>
    </row>
    <row r="8" spans="1:8" ht="39.75" customHeight="1">
      <c r="A8" s="278"/>
      <c r="B8" s="287"/>
      <c r="C8" s="287"/>
      <c r="D8" s="288" t="s">
        <v>327</v>
      </c>
      <c r="E8" s="295"/>
      <c r="F8" s="288" t="s">
        <v>328</v>
      </c>
      <c r="G8" s="295"/>
      <c r="H8" s="290"/>
    </row>
    <row r="9" spans="1:8" ht="12.75">
      <c r="A9" s="279"/>
      <c r="B9" s="288" t="s">
        <v>269</v>
      </c>
      <c r="C9" s="288" t="s">
        <v>270</v>
      </c>
      <c r="D9" s="288" t="s">
        <v>308</v>
      </c>
      <c r="E9" s="295"/>
      <c r="F9" s="288" t="s">
        <v>271</v>
      </c>
      <c r="G9" s="295"/>
      <c r="H9" s="288" t="s">
        <v>47</v>
      </c>
    </row>
    <row r="10" spans="1:8" ht="3" customHeight="1">
      <c r="A10" s="279"/>
      <c r="B10" s="288"/>
      <c r="C10" s="288"/>
      <c r="D10" s="288"/>
      <c r="E10" s="295"/>
      <c r="F10" s="288"/>
      <c r="G10" s="295"/>
      <c r="H10" s="288"/>
    </row>
    <row r="11" spans="1:8" ht="26.25">
      <c r="A11" s="280" t="s">
        <v>272</v>
      </c>
      <c r="B11" s="282" t="s">
        <v>292</v>
      </c>
      <c r="C11" s="115" t="s">
        <v>273</v>
      </c>
      <c r="D11" s="51" t="s">
        <v>304</v>
      </c>
      <c r="E11" s="51">
        <f>E12+E13+E14+E15</f>
        <v>46399.56</v>
      </c>
      <c r="F11" s="51" t="s">
        <v>304</v>
      </c>
      <c r="G11" s="118">
        <f>G12+G13+G14+G15</f>
        <v>31119.809999999998</v>
      </c>
      <c r="H11" s="147">
        <f>G11/E11*100</f>
        <v>67.06919203544172</v>
      </c>
    </row>
    <row r="12" spans="1:8" ht="26.25">
      <c r="A12" s="281"/>
      <c r="B12" s="283"/>
      <c r="C12" s="115" t="s">
        <v>274</v>
      </c>
      <c r="D12" s="50" t="s">
        <v>305</v>
      </c>
      <c r="E12" s="50">
        <v>0</v>
      </c>
      <c r="F12" s="50" t="s">
        <v>305</v>
      </c>
      <c r="G12" s="119">
        <v>0</v>
      </c>
      <c r="H12" s="148" t="s">
        <v>262</v>
      </c>
    </row>
    <row r="13" spans="1:8" ht="26.25">
      <c r="A13" s="281"/>
      <c r="B13" s="283"/>
      <c r="C13" s="115" t="s">
        <v>275</v>
      </c>
      <c r="D13" s="50" t="s">
        <v>306</v>
      </c>
      <c r="E13" s="50">
        <v>6123.22</v>
      </c>
      <c r="F13" s="50" t="s">
        <v>306</v>
      </c>
      <c r="G13" s="119">
        <v>4845.01</v>
      </c>
      <c r="H13" s="148">
        <f>G13/E13*100</f>
        <v>79.1251988332936</v>
      </c>
    </row>
    <row r="14" spans="1:8" ht="39" customHeight="1">
      <c r="A14" s="281"/>
      <c r="B14" s="283"/>
      <c r="C14" s="115" t="s">
        <v>276</v>
      </c>
      <c r="D14" s="120" t="s">
        <v>300</v>
      </c>
      <c r="E14" s="120">
        <v>0</v>
      </c>
      <c r="F14" s="120" t="s">
        <v>300</v>
      </c>
      <c r="G14" s="119">
        <v>0</v>
      </c>
      <c r="H14" s="148" t="s">
        <v>262</v>
      </c>
    </row>
    <row r="15" spans="1:8" ht="12.75">
      <c r="A15" s="281"/>
      <c r="B15" s="283"/>
      <c r="C15" s="115" t="s">
        <v>277</v>
      </c>
      <c r="D15" s="50" t="s">
        <v>307</v>
      </c>
      <c r="E15" s="50">
        <v>40276.34</v>
      </c>
      <c r="F15" s="50" t="s">
        <v>307</v>
      </c>
      <c r="G15" s="119">
        <v>26274.8</v>
      </c>
      <c r="H15" s="148">
        <f>G15/E15*100</f>
        <v>65.23631491838633</v>
      </c>
    </row>
    <row r="16" spans="1:8" ht="26.25">
      <c r="A16" s="281"/>
      <c r="B16" s="283"/>
      <c r="C16" s="115" t="s">
        <v>278</v>
      </c>
      <c r="D16" s="292"/>
      <c r="E16" s="293"/>
      <c r="F16" s="293"/>
      <c r="G16" s="293"/>
      <c r="H16" s="293"/>
    </row>
    <row r="17" spans="1:8" ht="39">
      <c r="A17" s="281"/>
      <c r="B17" s="283"/>
      <c r="C17" s="115" t="s">
        <v>279</v>
      </c>
      <c r="D17" s="293"/>
      <c r="E17" s="293"/>
      <c r="F17" s="293"/>
      <c r="G17" s="293"/>
      <c r="H17" s="293"/>
    </row>
    <row r="18" spans="1:8" ht="39">
      <c r="A18" s="281"/>
      <c r="B18" s="283"/>
      <c r="C18" s="116" t="s">
        <v>280</v>
      </c>
      <c r="D18" s="293"/>
      <c r="E18" s="293"/>
      <c r="F18" s="293"/>
      <c r="G18" s="293"/>
      <c r="H18" s="293"/>
    </row>
    <row r="19" spans="1:8" ht="12.75">
      <c r="A19" s="281"/>
      <c r="B19" s="283"/>
      <c r="C19" s="116" t="s">
        <v>281</v>
      </c>
      <c r="D19" s="293"/>
      <c r="E19" s="293"/>
      <c r="F19" s="293"/>
      <c r="G19" s="293"/>
      <c r="H19" s="293"/>
    </row>
    <row r="20" spans="1:8" ht="52.5">
      <c r="A20" s="281"/>
      <c r="B20" s="283"/>
      <c r="C20" s="116" t="s">
        <v>282</v>
      </c>
      <c r="D20" s="293"/>
      <c r="E20" s="293"/>
      <c r="F20" s="293"/>
      <c r="G20" s="293"/>
      <c r="H20" s="293"/>
    </row>
    <row r="21" spans="1:8" ht="39">
      <c r="A21" s="281"/>
      <c r="B21" s="283"/>
      <c r="C21" s="116" t="s">
        <v>283</v>
      </c>
      <c r="D21" s="293"/>
      <c r="E21" s="293"/>
      <c r="F21" s="293"/>
      <c r="G21" s="293"/>
      <c r="H21" s="293"/>
    </row>
    <row r="22" spans="1:8" ht="39">
      <c r="A22" s="281"/>
      <c r="B22" s="283"/>
      <c r="C22" s="116" t="s">
        <v>284</v>
      </c>
      <c r="D22" s="293"/>
      <c r="E22" s="293"/>
      <c r="F22" s="293"/>
      <c r="G22" s="293"/>
      <c r="H22" s="293"/>
    </row>
    <row r="23" spans="1:8" ht="26.25">
      <c r="A23" s="281"/>
      <c r="B23" s="283"/>
      <c r="C23" s="116" t="s">
        <v>285</v>
      </c>
      <c r="D23" s="293"/>
      <c r="E23" s="293"/>
      <c r="F23" s="293"/>
      <c r="G23" s="293"/>
      <c r="H23" s="293"/>
    </row>
    <row r="24" spans="1:8" ht="26.25">
      <c r="A24" s="281"/>
      <c r="B24" s="283"/>
      <c r="C24" s="117" t="s">
        <v>286</v>
      </c>
      <c r="D24" s="293"/>
      <c r="E24" s="293"/>
      <c r="F24" s="293"/>
      <c r="G24" s="293"/>
      <c r="H24" s="293"/>
    </row>
    <row r="25" spans="4:5" ht="12.75">
      <c r="D25" s="89"/>
      <c r="E25" s="89"/>
    </row>
  </sheetData>
  <sheetProtection/>
  <mergeCells count="17">
    <mergeCell ref="D16:H24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2020-11-24T14:51:31Z</cp:lastPrinted>
  <dcterms:created xsi:type="dcterms:W3CDTF">2007-10-25T07:17:21Z</dcterms:created>
  <dcterms:modified xsi:type="dcterms:W3CDTF">2020-11-25T07:46:40Z</dcterms:modified>
  <cp:category/>
  <cp:version/>
  <cp:contentType/>
  <cp:contentStatus/>
</cp:coreProperties>
</file>