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9720" windowHeight="7140" firstSheet="1" activeTab="1"/>
  </bookViews>
  <sheets>
    <sheet name="01.01.09 к году" sheetId="1" r:id="rId1"/>
    <sheet name="1" sheetId="2" r:id="rId2"/>
    <sheet name="Лист1" sheetId="3" r:id="rId3"/>
  </sheets>
  <definedNames/>
  <calcPr fullCalcOnLoad="1"/>
</workbook>
</file>

<file path=xl/sharedStrings.xml><?xml version="1.0" encoding="utf-8"?>
<sst xmlns="http://schemas.openxmlformats.org/spreadsheetml/2006/main" count="358" uniqueCount="247">
  <si>
    <t>Приложение №_2</t>
  </si>
  <si>
    <t>Код бюджетной классификации</t>
  </si>
  <si>
    <t>Наименование</t>
  </si>
  <si>
    <t>1 00 00000 00 0000 000</t>
  </si>
  <si>
    <t>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</si>
  <si>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</si>
  <si>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</si>
  <si>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</si>
  <si>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</si>
  <si>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1 06 00000 00 0000 000</t>
  </si>
  <si>
    <t>Налоги на имущество</t>
  </si>
  <si>
    <t>Налог на имущество физических лиц</t>
  </si>
  <si>
    <t>Земельный налог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</si>
  <si>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</si>
  <si>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</si>
  <si>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 xml:space="preserve"> 1 11 08000 00 0000 120</t>
  </si>
  <si>
    <t>Прочие доходы от использования имущества и прав, находящихся в государственной и муниципальной собственности</t>
  </si>
  <si>
    <t>1 16 00000 00 0000 000</t>
  </si>
  <si>
    <t>ШТРАФЫ, САНКЦИИ, ВОЗМЕЩЕНИЕ УЩЕРБА</t>
  </si>
  <si>
    <t>1 16 30000 00 0000 140</t>
  </si>
  <si>
    <t>Прочие поступления от денежных взысканий (штрафов) и иных сумм в возмещение ущерба</t>
  </si>
  <si>
    <t>1 17 00000 00 0000 000</t>
  </si>
  <si>
    <t>Прочие неналоговые доходы</t>
  </si>
  <si>
    <t>1 17 05000 00 0000 180</t>
  </si>
  <si>
    <t>2 02 00000 00 0000 000</t>
  </si>
  <si>
    <t>3 00 00000 00 0000 000</t>
  </si>
  <si>
    <t>Доходы от предпринимательской и иной приносящей доход деятельности</t>
  </si>
  <si>
    <t>3 02 00000 00 0000 000</t>
  </si>
  <si>
    <t>Рыночная продажа товаров и услуг</t>
  </si>
  <si>
    <t>3 02 01000 00 0000 130</t>
  </si>
  <si>
    <t>Доходы от продажи услуг</t>
  </si>
  <si>
    <t>ВСЕГО ДОХОДОВ</t>
  </si>
  <si>
    <t>1 06 01000 00 0000 110</t>
  </si>
  <si>
    <t>1 06 06000 00 0000 110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</si>
  <si>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 и созданных ими учреждений и в хозяйственном ведении МУП</t>
  </si>
  <si>
    <t>2 02 01 000   00 0000 151</t>
  </si>
  <si>
    <t xml:space="preserve">к решению Совета депутатов </t>
  </si>
  <si>
    <t xml:space="preserve">Поступление доходов в бюджет  </t>
  </si>
  <si>
    <t>2 02 02940 10 0000 151</t>
  </si>
  <si>
    <t>2 02 02000 00 0000 151</t>
  </si>
  <si>
    <t>СУБВЕНЦИИ</t>
  </si>
  <si>
    <r>
      <t xml:space="preserve">ДОТАЦИИ </t>
    </r>
    <r>
      <rPr>
        <sz val="10"/>
        <rFont val="Times New Roman"/>
        <family val="1"/>
      </rPr>
      <t>от других бюджетов бюджетной системы Российской Федерации</t>
    </r>
  </si>
  <si>
    <t>1 11 05035 10 0000 120</t>
  </si>
  <si>
    <t>16.02.2007г.</t>
  </si>
  <si>
    <t xml:space="preserve">Исполнитель:    Лебрехт Л.В. </t>
  </si>
  <si>
    <t>2 02 09024100000 151</t>
  </si>
  <si>
    <t>3 03 0210 00 0000 180</t>
  </si>
  <si>
    <t>Прочие безвозмездные поступления учреждениями поселений</t>
  </si>
  <si>
    <t>тыс. руб.</t>
  </si>
  <si>
    <t>% исполнения</t>
  </si>
  <si>
    <t>Прочие неналоговые доходы (невыясненные)</t>
  </si>
  <si>
    <t>Исполнитель:  Лебрехт Л.В.</t>
  </si>
  <si>
    <t>Прочие безвозмездные поступления в бюдж. поселений от бюджетов субъектов РФ</t>
  </si>
  <si>
    <t>Налоговые  доходы</t>
  </si>
  <si>
    <t>Прочие безвозмездные поступления учреждениями,находящимися в ведении органов власти поселений (АПК)</t>
  </si>
  <si>
    <t>Уточ. годовой план на 2008 год.</t>
  </si>
  <si>
    <t>Доходы, получаемые в виде арендной платы за земельные участки, а также средства от продажи права на заключение договоров аренды земельных участков</t>
  </si>
  <si>
    <t>1 13 03000 00 0000 130</t>
  </si>
  <si>
    <t>1 17 01050 10 0000 000</t>
  </si>
  <si>
    <t>Доходы от продажи земельных участков</t>
  </si>
  <si>
    <t>Безвозмездные поступления от других бюджетов бюджетной системы РФ, кроме бюджетов государств. внебюджетных фондов</t>
  </si>
  <si>
    <t>2 02 01010 10 0000 151</t>
  </si>
  <si>
    <t>2 02 01010 01 0000 151</t>
  </si>
  <si>
    <r>
      <t>Субвенции бюджетам поселений  навыполнение части полномочий по распоряжению з</t>
    </r>
    <r>
      <rPr>
        <b/>
        <i/>
        <sz val="10"/>
        <rFont val="Times New Roman"/>
        <family val="1"/>
      </rPr>
      <t>емельными участками</t>
    </r>
    <r>
      <rPr>
        <i/>
        <sz val="10"/>
        <rFont val="Times New Roman"/>
        <family val="1"/>
      </rPr>
      <t>, менее 3 га.(из б-та ГМР)</t>
    </r>
  </si>
  <si>
    <r>
      <t xml:space="preserve">Дотации бюджетам поселений на выравнивание уровня бюджетной обеспеченности  из  </t>
    </r>
    <r>
      <rPr>
        <b/>
        <i/>
        <sz val="10"/>
        <rFont val="Times New Roman"/>
        <family val="1"/>
      </rPr>
      <t>Обл.  ФФПП</t>
    </r>
  </si>
  <si>
    <r>
      <t xml:space="preserve">Дотация  бюджетам поселений  на выравнивание уровня бюджетной обеспеченности  из  бюджета  </t>
    </r>
    <r>
      <rPr>
        <b/>
        <i/>
        <sz val="10"/>
        <rFont val="Times New Roman"/>
        <family val="1"/>
      </rPr>
      <t>ГМР   ФФПП</t>
    </r>
    <r>
      <rPr>
        <i/>
        <sz val="10"/>
        <rFont val="Times New Roman"/>
        <family val="1"/>
      </rPr>
      <t xml:space="preserve">  </t>
    </r>
  </si>
  <si>
    <r>
      <t xml:space="preserve">Субвенции бюджетам поселений на осуществление полномочий по первичному воинскому учетуна территориях, где отсутствуют военные комиссариаты </t>
    </r>
    <r>
      <rPr>
        <b/>
        <i/>
        <sz val="10"/>
        <rFont val="Times New Roman"/>
        <family val="1"/>
      </rPr>
      <t>( ВУС</t>
    </r>
    <r>
      <rPr>
        <i/>
        <sz val="10"/>
        <rFont val="Times New Roman"/>
        <family val="1"/>
      </rPr>
      <t>)</t>
    </r>
  </si>
  <si>
    <t>2 0204012 10 0000 151</t>
  </si>
  <si>
    <t>Средства, передаваемыеб юджетам поселений, для  компенсации дополнительных расходов,возникших в результате решений,принятых органами государственной власти.(Нов.г.)</t>
  </si>
  <si>
    <t>1 11 05010 10 0000 120</t>
  </si>
  <si>
    <t>Прочие безвозмездные поступления учреждениями,находящимися в ведении органов власти поселений</t>
  </si>
  <si>
    <t>3 03 02050 10 0501 180</t>
  </si>
  <si>
    <t>Доходы от оказания платных услуг и компенсации  затрат  государства</t>
  </si>
  <si>
    <t xml:space="preserve">                                                                          МО Большеколпанское   сельское    поселение</t>
  </si>
  <si>
    <t xml:space="preserve">                                                                                 № _____  от " ____   "  ___________   2008 г.</t>
  </si>
  <si>
    <t>изм на год</t>
  </si>
  <si>
    <t>2 02 04999100000 151</t>
  </si>
  <si>
    <t>Прочие межбюджетные трансферты, передаваемые бюджетам поселений от бюджетов субъектов РФ (Т.В.)</t>
  </si>
  <si>
    <t>1027,26</t>
  </si>
  <si>
    <t xml:space="preserve">План на      4 кв.2008г.  </t>
  </si>
  <si>
    <t>1 11 09045 10 0000 120</t>
  </si>
  <si>
    <t>Прочие поступления от испольования имущ., находящ. в собственности  поселений (плпта за размещ объектов наружной рекламы)</t>
  </si>
  <si>
    <t>2 02 02996 10 0000 151</t>
  </si>
  <si>
    <t>Прочие субсидии бюджетам поселений(обл)</t>
  </si>
  <si>
    <t>1 13 03015 10 0000 130</t>
  </si>
  <si>
    <t>Прочие доходы от  оказания платных услуг получателями средств бюджетов поселений и компенсации затрат государства бюджетов поселений (н)</t>
  </si>
  <si>
    <r>
      <t xml:space="preserve"> МО Большеколпанское  сельское  поселение на  </t>
    </r>
    <r>
      <rPr>
        <sz val="14"/>
        <rFont val="Times New Roman"/>
        <family val="1"/>
      </rPr>
      <t xml:space="preserve"> 01.01. 2009 г.</t>
    </r>
  </si>
  <si>
    <t>Исполнение на 01.01. 2009</t>
  </si>
  <si>
    <t>1 14 06014 10 0000 430</t>
  </si>
  <si>
    <t>1 16 90050 10 0000 140</t>
  </si>
  <si>
    <t>1016 00000 00 0000 140</t>
  </si>
  <si>
    <t>Штафы, санкции, возмещение ущерба</t>
  </si>
  <si>
    <t>16.01.2008г.</t>
  </si>
  <si>
    <t>1 13 03000 00 0000 000</t>
  </si>
  <si>
    <t>1 13 03050 10 0501 130</t>
  </si>
  <si>
    <t>1 14 00000 00 0000 000</t>
  </si>
  <si>
    <t>Доходы от продажи материальных и нематериальных активов</t>
  </si>
  <si>
    <t>Невыясненные поступления, зачисляемые в бюджет поселения</t>
  </si>
  <si>
    <t>1 17 05050 10 0501 180</t>
  </si>
  <si>
    <t>1 17 05050 10 0502 180</t>
  </si>
  <si>
    <t>2 02 03015 10 0000 151</t>
  </si>
  <si>
    <t>2 02 04014 10 0000 151</t>
  </si>
  <si>
    <t>2 02 01001 10 0000 151</t>
  </si>
  <si>
    <t>% исполнения           к году</t>
  </si>
  <si>
    <t>Безвозмездные поступления от других бюджетов бюджетной системы РФ, кроме бюджетов государств. Внебюдж. фондов</t>
  </si>
  <si>
    <t>2 02 04999 10 0000 151</t>
  </si>
  <si>
    <t>Прочие межбюджетные трансферты, передаваемые бюджетам поселений</t>
  </si>
  <si>
    <t>1 05 00000 00 0000 000</t>
  </si>
  <si>
    <t>Налоги  на совокупный доход</t>
  </si>
  <si>
    <t>Единый сельскохозяйственный налог</t>
  </si>
  <si>
    <t>Прочие доходы от оказания платных услуг получателями средств бюджетов поселений и компенсации затрат бюдж. поселений (Д/К)</t>
  </si>
  <si>
    <t>Прочие доходы от оказания платных услуг получателями средств бюджетов поселений и компенсации затрат бюдж. поселений (Адм)</t>
  </si>
  <si>
    <t>1 11 09045 10 0111 120</t>
  </si>
  <si>
    <t xml:space="preserve">Прочие доходы  бюджетов поселений от  оказания платных услуг </t>
  </si>
  <si>
    <t>Доходы, получаемые в виде арендной платы за земельные участки, гос. собствен. на которые не разграничена и которые располож. в границах поселений, а также средства от продажи права на заключение дог. аренды указанных земельных участков</t>
  </si>
  <si>
    <t xml:space="preserve">Доходы от сдачи в аренду имущества, находящегося в оперативн. управлении органов управления  поселений и созданных ими учрежд.(за исключ. имущ. муниц. атономных учреждений) </t>
  </si>
  <si>
    <t>Прочие поступления от испольования имущ., находящ. в собственности  поселений (плата за размещ объектов наружной рекламы)</t>
  </si>
  <si>
    <t>Доходы от продажи земельных участков, гос. собств. на которые не разграничена и котор. распол. в границах поселений.</t>
  </si>
  <si>
    <r>
      <t>Межбюджетные трасферты, передаваемые  бюдж. поселений из бюдж.муниц. районов на осущ.ч.полномочий по решению вопросов местного значения в соответств.с заключенными соглашениями(</t>
    </r>
    <r>
      <rPr>
        <b/>
        <i/>
        <sz val="10"/>
        <rFont val="Times New Roman"/>
        <family val="1"/>
      </rPr>
      <t>зем. уч.</t>
    </r>
    <r>
      <rPr>
        <i/>
        <sz val="10"/>
        <rFont val="Times New Roman"/>
        <family val="1"/>
      </rPr>
      <t xml:space="preserve"> менее 3 га)</t>
    </r>
  </si>
  <si>
    <r>
      <t xml:space="preserve">Дотации  бюджетам поселений  на выравнивание уровня бюджетной обеспеченности  из  бюджета  </t>
    </r>
    <r>
      <rPr>
        <b/>
        <i/>
        <sz val="10"/>
        <rFont val="Times New Roman"/>
        <family val="1"/>
      </rPr>
      <t>ГМР   ФФПП</t>
    </r>
    <r>
      <rPr>
        <i/>
        <sz val="10"/>
        <rFont val="Times New Roman"/>
        <family val="1"/>
      </rPr>
      <t xml:space="preserve">  </t>
    </r>
  </si>
  <si>
    <t>Прочие неналог. доходы бюдж. посел. (Адм.)</t>
  </si>
  <si>
    <t>Прочие неналог. доходы бюдж. посел. (Д/К.)</t>
  </si>
  <si>
    <r>
      <t xml:space="preserve">Субвенции бюджетам поселений на осуществление полномочий по первичному воинскому учетуна территориях, где отсутств. военные комиссариаты </t>
    </r>
    <r>
      <rPr>
        <b/>
        <i/>
        <sz val="10"/>
        <rFont val="Times New Roman"/>
        <family val="1"/>
      </rPr>
      <t>( ВУС</t>
    </r>
    <r>
      <rPr>
        <i/>
        <sz val="10"/>
        <rFont val="Times New Roman"/>
        <family val="1"/>
      </rPr>
      <t>)</t>
    </r>
  </si>
  <si>
    <t xml:space="preserve"> Неналоговые  доходы</t>
  </si>
  <si>
    <t>1 17 01050 10 0000 180</t>
  </si>
  <si>
    <t xml:space="preserve"> 2 02 02000 00 0000 151</t>
  </si>
  <si>
    <t xml:space="preserve"> 2 02 02999 10 0000 151</t>
  </si>
  <si>
    <r>
      <t xml:space="preserve">Субсидии </t>
    </r>
    <r>
      <rPr>
        <sz val="11"/>
        <rFont val="Times New Roman"/>
        <family val="1"/>
      </rPr>
      <t>бюджетам субъектов РФ и муниципальных образований (межбюджетные субсидии)</t>
    </r>
  </si>
  <si>
    <t>Прочие субсидии бюджетам поселений</t>
  </si>
  <si>
    <t>1 01 02010 01 1000 110</t>
  </si>
  <si>
    <t>1 05 03020  01 1000 110</t>
  </si>
  <si>
    <t>1 06 01030 10 1000 110</t>
  </si>
  <si>
    <t>1 06 04011 02 1000 110</t>
  </si>
  <si>
    <t>1 06 06013 10 1000 110</t>
  </si>
  <si>
    <t>1 11 05013 10 0000 120</t>
  </si>
  <si>
    <t>1 13 01995 10 0502 130</t>
  </si>
  <si>
    <t>1 14 06013 10 0000 430</t>
  </si>
  <si>
    <t>Никонова Е.Ю.</t>
  </si>
  <si>
    <t>Транспортный налог с организаций</t>
  </si>
  <si>
    <t>Транспортный налог с физ.лиц</t>
  </si>
  <si>
    <t>1 06 04012 02 1000 110</t>
  </si>
  <si>
    <t>Земельный налог пп 1 п.1 ст.394 НК</t>
  </si>
  <si>
    <t>Земельный налог пп 2 п.1 ст.394 НК</t>
  </si>
  <si>
    <t>1 06 06023 10 1000 110</t>
  </si>
  <si>
    <t xml:space="preserve">                                                             МО   Большеколпанское   сельское    поселение</t>
  </si>
  <si>
    <t>2 02 03024 10 0000 151</t>
  </si>
  <si>
    <t>Субвенции бюджетам поселений на выполнение передаваемых полномочий субъектов РФ</t>
  </si>
  <si>
    <t>Уточ. годовой план на 2014 год.</t>
  </si>
  <si>
    <t>1 03 00000 00 0000 000</t>
  </si>
  <si>
    <t>НАЛОГИ НА ТОВАРЫ (РАБОТЫ, УСЛУГИ)</t>
  </si>
  <si>
    <t>1 03 02260 01 0000 110</t>
  </si>
  <si>
    <t>Доходы от уплаты акцизов на бензин</t>
  </si>
  <si>
    <t>Прочие доходы от компенсации затрат бюджетов поселений</t>
  </si>
  <si>
    <t>1 13 02995 10 0000 130</t>
  </si>
  <si>
    <t>202 02 216 100000 151</t>
  </si>
  <si>
    <t xml:space="preserve">Субсидии бюджетам поселений на осуществление дорожной деятельности </t>
  </si>
  <si>
    <t>30.09.2014 г.</t>
  </si>
  <si>
    <t>Прочие  поступления от использования имущества (НАЕМ)</t>
  </si>
  <si>
    <t>Исполнение на 01.10. 2014</t>
  </si>
  <si>
    <t>100</t>
  </si>
  <si>
    <t>Доходы от уплаты акцизов на дизельное топливо, зачисляемые в консолидированные бюджеты субъектов Российской Федерации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</si>
  <si>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</si>
  <si>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</si>
  <si>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1.03.02.26.0.01.0.000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</si>
  <si>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</si>
  <si>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182</t>
  </si>
  <si>
    <t>1.01.02.01.0.01.1.000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</si>
  <si>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</si>
  <si>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1.05.03.01.0.01.1.000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</si>
  <si>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</si>
  <si>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1.06.01.03.0.10.1.000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</si>
  <si>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 (перерасчеты, недоимка и задолженность по соответствующему платежу, в том числе по отмененному))</t>
  </si>
  <si>
    <t>1.06.06.03.3.10.1.000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</si>
  <si>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</si>
  <si>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1.06.06.04.3.10.1.000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</si>
  <si>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</si>
  <si>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601</t>
  </si>
  <si>
    <t>1.11.09.04.5.10.0.111</t>
  </si>
  <si>
    <t>прочие поступления от использования имущества (НАЙМ)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</si>
  <si>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</si>
  <si>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бюджетам поселений на выполнение передаваемых полномочий субъектов Российской Федерации</t>
  </si>
  <si>
    <t>Прочие поступления от денежных взысканий (штрафов) и иных сумм в возмещение ущерба, зачисляемые в бюджеты поселений</t>
  </si>
  <si>
    <t>1.03.02.00.0.01.0.000</t>
  </si>
  <si>
    <t>1.1.0</t>
  </si>
  <si>
    <t>Акцизы по подакцизным товарам (продукции), производимым на территории Российской Федерации</t>
  </si>
  <si>
    <t>1.01.02.00.0.01.0.000</t>
  </si>
  <si>
    <t>1.05.03.01.0.01.0.000</t>
  </si>
  <si>
    <t>1.06.01.00.0.00.0.000</t>
  </si>
  <si>
    <t>1.06.06.00.0.00.0.000</t>
  </si>
  <si>
    <t>НЕНАЛОГОВЫЕ ДОХОДЫ</t>
  </si>
  <si>
    <t>1.11.00.00.0.00.0.000</t>
  </si>
  <si>
    <t>0.0.0</t>
  </si>
  <si>
    <t>ДОХОДЫ ОТ ИСПОЛЬЗОВАНИЯ ИМУЩЕСТВА, НАХОДЯЩЕГОСЯ В ГОСУДАРСТВЕННОЙ И МУНИЦИПАЛЬНОЙ СОБСТВЕННОСТИ</t>
  </si>
  <si>
    <t>1.2.0</t>
  </si>
  <si>
    <t>1.16.00.00.0.00.0.000</t>
  </si>
  <si>
    <t>1.4.0</t>
  </si>
  <si>
    <t>1.17.00.00.0.00.0.000</t>
  </si>
  <si>
    <t>ПРОЧИЕ НЕНАЛОГОВЫЕ ДОХОДЫ</t>
  </si>
  <si>
    <t>2.00.00.00.0.00.0.000</t>
  </si>
  <si>
    <t>БЕЗВОЗМЕЗДНЫЕ ПОСТУПЛЕНИЯ</t>
  </si>
  <si>
    <t>2.02.02.00.0.00.0.000</t>
  </si>
  <si>
    <t>Субсидии бюджетам бюджетной системы Российской Федерации (межбюджетные субсидии)</t>
  </si>
  <si>
    <t>2.02.03.00.0.00.0.000</t>
  </si>
  <si>
    <t>Субвенции бюджетам субъектов Российской Федерации и муниципальных образований</t>
  </si>
  <si>
    <t>2.02.04.00.0.00.0.000</t>
  </si>
  <si>
    <t>Иные межбюджетные трансферты</t>
  </si>
  <si>
    <t>ДОХОДЫ БЮДЖЕТА ВСЕГО:</t>
  </si>
  <si>
    <t>Код дохода по КД</t>
  </si>
  <si>
    <t>Наименование показателя</t>
  </si>
  <si>
    <t>НАЛОГОВЫЕ ДОХОДЫ</t>
  </si>
  <si>
    <t xml:space="preserve">                                                                                                                          Приложение № 3</t>
  </si>
  <si>
    <t>2.02.35.11.8.10.0.000</t>
  </si>
  <si>
    <t>2.02.30.02.4.10.0.000</t>
  </si>
  <si>
    <t>2.02.49.99.9.10.0.000</t>
  </si>
  <si>
    <t>ДОТАЦИИ от других бюджетов бюджетной системы Российской Федерации</t>
  </si>
  <si>
    <t xml:space="preserve">2 02 15001 10 0000 </t>
  </si>
  <si>
    <r>
      <t xml:space="preserve">Дотации бюджетам поселений на выравнивание уровня бюджетной обеспеченности  из  </t>
    </r>
    <r>
      <rPr>
        <b/>
        <sz val="12"/>
        <rFont val="Times New Roman"/>
        <family val="1"/>
      </rPr>
      <t>Обл. б.</t>
    </r>
  </si>
  <si>
    <t>2.02.20.21.6.10.0000</t>
  </si>
  <si>
    <t>Субсидии бюджетам поселений на осуществление дорожной деятельности в отношении автомобильных дорог общего пользования</t>
  </si>
  <si>
    <t>2.02.29.99.9.10.0000</t>
  </si>
  <si>
    <t>Прочие субсидии бюджетам сельских поселений</t>
  </si>
  <si>
    <t>Собственные доходы</t>
  </si>
  <si>
    <t>1.5.0</t>
  </si>
  <si>
    <t>1.13.00.00.0.00.0.000</t>
  </si>
  <si>
    <t>ДОХОДЫ ОТ ОКАЗАНИЯ ПЛАТНЫХ УСЛУГ (РАБОТ) И КОМПЕНСАЦИИ ЗАТРАТ ГОСУДАРСТВА</t>
  </si>
  <si>
    <t>1.13.02.99.5.10.0.000</t>
  </si>
  <si>
    <t>1.3.0</t>
  </si>
  <si>
    <t>Прочие доходы от компенсации затрат бюджетов сельских поселений</t>
  </si>
  <si>
    <t>2.02.25.49.7.10.0000</t>
  </si>
  <si>
    <t>Субсидии на реализацию по обеспечению жильем молодых семей</t>
  </si>
  <si>
    <t>2.02.25.55.5.10.0000</t>
  </si>
  <si>
    <t>1.5.1</t>
  </si>
  <si>
    <t>Субсидии на поддержку государственных программ и муниципальных программ формирования современной городской среды</t>
  </si>
  <si>
    <t>Иные безвозмездные поступления</t>
  </si>
  <si>
    <t>Прочие безвозмездные поступления, передаваемые бюджетам поселений</t>
  </si>
  <si>
    <t>2.07.05.00.0.00.0.000</t>
  </si>
  <si>
    <t>2.07.05.03.0.10.0.000</t>
  </si>
  <si>
    <t xml:space="preserve">     Поступление доходов в бюджет  </t>
  </si>
  <si>
    <t>1.03.02.23.0.01.0.000</t>
  </si>
  <si>
    <t>1.03.02.24.0.01.0.000</t>
  </si>
  <si>
    <t>1.03.02.25.0.01.0.000</t>
  </si>
  <si>
    <t xml:space="preserve"> МО Большеколпанское  сельское  поселение на 01.04.2020 год</t>
  </si>
  <si>
    <t>Исполнено на 01.04.2020г</t>
  </si>
  <si>
    <t>Утверждено на 2020 год</t>
  </si>
  <si>
    <t>1.16.07.09.0.10.0.000</t>
  </si>
  <si>
    <t>к Решению Совета депутатов</t>
  </si>
  <si>
    <t xml:space="preserve">                                               № 21  от "10" июня 2020 г.</t>
  </si>
</sst>
</file>

<file path=xl/styles.xml><?xml version="1.0" encoding="utf-8"?>
<styleSheet xmlns="http://schemas.openxmlformats.org/spreadsheetml/2006/main">
  <numFmts count="4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_(* #,##0.000_);_(* \(#,##0.000\);_(* &quot;-&quot;??_);_(@_)"/>
    <numFmt numFmtId="190" formatCode="_(* #,##0.0_);_(* \(#,##0.0\);_(* &quot;-&quot;??_);_(@_)"/>
    <numFmt numFmtId="191" formatCode="_(* #,##0_);_(* \(#,##0\);_(* &quot;-&quot;??_);_(@_)"/>
    <numFmt numFmtId="192" formatCode="0.000%"/>
    <numFmt numFmtId="193" formatCode="0.0000%"/>
    <numFmt numFmtId="194" formatCode="0.0000"/>
    <numFmt numFmtId="195" formatCode="0.00000"/>
    <numFmt numFmtId="196" formatCode="0.000"/>
    <numFmt numFmtId="197" formatCode="[$-FC19]d\ mmmm\ yyyy\ &quot;г.&quot;"/>
    <numFmt numFmtId="198" formatCode="?"/>
    <numFmt numFmtId="199" formatCode="0.0000000"/>
    <numFmt numFmtId="200" formatCode="0.000000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</numFmts>
  <fonts count="62">
    <font>
      <sz val="10"/>
      <name val="Arial"/>
      <family val="0"/>
    </font>
    <font>
      <sz val="10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sz val="9"/>
      <name val="Arial Cyr"/>
      <family val="0"/>
    </font>
    <font>
      <b/>
      <i/>
      <sz val="10"/>
      <name val="Times New Roman"/>
      <family val="1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b/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name val="Arial Narrow"/>
      <family val="2"/>
    </font>
    <font>
      <b/>
      <sz val="12"/>
      <name val="Arial Narrow"/>
      <family val="2"/>
    </font>
    <font>
      <sz val="12"/>
      <name val="Times New Roman"/>
      <family val="1"/>
    </font>
    <font>
      <b/>
      <sz val="16"/>
      <name val="Times New Roman"/>
      <family val="1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92D05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1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18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23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distributed"/>
    </xf>
    <xf numFmtId="0" fontId="3" fillId="0" borderId="11" xfId="0" applyFont="1" applyBorder="1" applyAlignment="1">
      <alignment horizontal="center" vertical="distributed"/>
    </xf>
    <xf numFmtId="0" fontId="3" fillId="0" borderId="12" xfId="0" applyFont="1" applyBorder="1" applyAlignment="1">
      <alignment horizontal="center" vertical="distributed"/>
    </xf>
    <xf numFmtId="0" fontId="3" fillId="0" borderId="13" xfId="0" applyFont="1" applyBorder="1" applyAlignment="1">
      <alignment horizontal="center" vertical="distributed"/>
    </xf>
    <xf numFmtId="0" fontId="1" fillId="0" borderId="12" xfId="0" applyFont="1" applyBorder="1" applyAlignment="1">
      <alignment horizontal="center" vertical="distributed"/>
    </xf>
    <xf numFmtId="0" fontId="1" fillId="0" borderId="13" xfId="0" applyFont="1" applyBorder="1" applyAlignment="1">
      <alignment horizontal="left" vertical="distributed"/>
    </xf>
    <xf numFmtId="0" fontId="1" fillId="0" borderId="13" xfId="0" applyFont="1" applyBorder="1" applyAlignment="1">
      <alignment horizontal="center" vertical="distributed"/>
    </xf>
    <xf numFmtId="0" fontId="4" fillId="0" borderId="12" xfId="0" applyFont="1" applyBorder="1" applyAlignment="1">
      <alignment horizontal="center" vertical="distributed"/>
    </xf>
    <xf numFmtId="0" fontId="4" fillId="0" borderId="13" xfId="0" applyFont="1" applyBorder="1" applyAlignment="1">
      <alignment horizontal="center" vertical="distributed"/>
    </xf>
    <xf numFmtId="0" fontId="4" fillId="0" borderId="13" xfId="0" applyFont="1" applyBorder="1" applyAlignment="1">
      <alignment horizontal="left" vertical="distributed"/>
    </xf>
    <xf numFmtId="0" fontId="2" fillId="0" borderId="0" xfId="0" applyFont="1" applyAlignment="1">
      <alignment horizontal="center" vertical="distributed"/>
    </xf>
    <xf numFmtId="0" fontId="2" fillId="0" borderId="0" xfId="0" applyFont="1" applyAlignment="1">
      <alignment horizontal="right" vertical="distributed"/>
    </xf>
    <xf numFmtId="0" fontId="1" fillId="0" borderId="0" xfId="0" applyFont="1" applyAlignment="1">
      <alignment horizontal="right" vertical="distributed"/>
    </xf>
    <xf numFmtId="0" fontId="6" fillId="0" borderId="0" xfId="0" applyFont="1" applyAlignment="1">
      <alignment horizontal="center" vertical="distributed"/>
    </xf>
    <xf numFmtId="0" fontId="4" fillId="0" borderId="14" xfId="0" applyFont="1" applyBorder="1" applyAlignment="1">
      <alignment horizontal="center" vertical="distributed"/>
    </xf>
    <xf numFmtId="0" fontId="4" fillId="0" borderId="15" xfId="0" applyFont="1" applyBorder="1" applyAlignment="1">
      <alignment horizontal="left" vertical="distributed"/>
    </xf>
    <xf numFmtId="0" fontId="1" fillId="33" borderId="16" xfId="0" applyFont="1" applyFill="1" applyBorder="1" applyAlignment="1">
      <alignment horizontal="center" vertical="distributed"/>
    </xf>
    <xf numFmtId="0" fontId="3" fillId="33" borderId="17" xfId="0" applyFont="1" applyFill="1" applyBorder="1" applyAlignment="1">
      <alignment horizontal="center" vertical="distributed"/>
    </xf>
    <xf numFmtId="0" fontId="3" fillId="0" borderId="18" xfId="0" applyFont="1" applyBorder="1" applyAlignment="1">
      <alignment horizontal="center" vertical="distributed"/>
    </xf>
    <xf numFmtId="2" fontId="3" fillId="0" borderId="19" xfId="0" applyNumberFormat="1" applyFont="1" applyBorder="1" applyAlignment="1">
      <alignment horizontal="center" vertical="distributed"/>
    </xf>
    <xf numFmtId="2" fontId="1" fillId="0" borderId="19" xfId="0" applyNumberFormat="1" applyFont="1" applyBorder="1" applyAlignment="1">
      <alignment horizontal="center" vertical="distributed"/>
    </xf>
    <xf numFmtId="2" fontId="4" fillId="0" borderId="19" xfId="0" applyNumberFormat="1" applyFont="1" applyBorder="1" applyAlignment="1">
      <alignment horizontal="center" vertical="distributed"/>
    </xf>
    <xf numFmtId="2" fontId="1" fillId="0" borderId="20" xfId="0" applyNumberFormat="1" applyFont="1" applyBorder="1" applyAlignment="1">
      <alignment horizontal="center" vertical="distributed"/>
    </xf>
    <xf numFmtId="2" fontId="3" fillId="33" borderId="21" xfId="0" applyNumberFormat="1" applyFont="1" applyFill="1" applyBorder="1" applyAlignment="1">
      <alignment horizontal="center" vertical="distributed"/>
    </xf>
    <xf numFmtId="0" fontId="2" fillId="0" borderId="22" xfId="0" applyFont="1" applyBorder="1" applyAlignment="1">
      <alignment/>
    </xf>
    <xf numFmtId="0" fontId="8" fillId="0" borderId="0" xfId="0" applyFont="1" applyAlignment="1">
      <alignment/>
    </xf>
    <xf numFmtId="187" fontId="2" fillId="0" borderId="23" xfId="60" applyFont="1" applyBorder="1" applyAlignment="1">
      <alignment/>
    </xf>
    <xf numFmtId="187" fontId="2" fillId="0" borderId="22" xfId="60" applyFont="1" applyBorder="1" applyAlignment="1">
      <alignment/>
    </xf>
    <xf numFmtId="10" fontId="2" fillId="0" borderId="23" xfId="0" applyNumberFormat="1" applyFont="1" applyBorder="1" applyAlignment="1">
      <alignment/>
    </xf>
    <xf numFmtId="187" fontId="2" fillId="0" borderId="23" xfId="60" applyFont="1" applyBorder="1" applyAlignment="1">
      <alignment horizontal="center"/>
    </xf>
    <xf numFmtId="187" fontId="8" fillId="0" borderId="23" xfId="60" applyFont="1" applyBorder="1" applyAlignment="1">
      <alignment/>
    </xf>
    <xf numFmtId="187" fontId="8" fillId="0" borderId="23" xfId="0" applyNumberFormat="1" applyFont="1" applyBorder="1" applyAlignment="1">
      <alignment/>
    </xf>
    <xf numFmtId="0" fontId="3" fillId="34" borderId="24" xfId="0" applyFont="1" applyFill="1" applyBorder="1" applyAlignment="1">
      <alignment horizontal="center" vertical="distributed"/>
    </xf>
    <xf numFmtId="2" fontId="3" fillId="34" borderId="25" xfId="0" applyNumberFormat="1" applyFont="1" applyFill="1" applyBorder="1" applyAlignment="1">
      <alignment horizontal="center" vertical="distributed"/>
    </xf>
    <xf numFmtId="0" fontId="3" fillId="34" borderId="12" xfId="0" applyFont="1" applyFill="1" applyBorder="1" applyAlignment="1">
      <alignment horizontal="center" vertical="distributed"/>
    </xf>
    <xf numFmtId="0" fontId="3" fillId="34" borderId="13" xfId="0" applyFont="1" applyFill="1" applyBorder="1" applyAlignment="1">
      <alignment horizontal="center" vertical="distributed"/>
    </xf>
    <xf numFmtId="2" fontId="3" fillId="34" borderId="19" xfId="0" applyNumberFormat="1" applyFont="1" applyFill="1" applyBorder="1" applyAlignment="1">
      <alignment horizontal="center" vertical="distributed"/>
    </xf>
    <xf numFmtId="187" fontId="8" fillId="34" borderId="22" xfId="60" applyFont="1" applyFill="1" applyBorder="1" applyAlignment="1">
      <alignment/>
    </xf>
    <xf numFmtId="2" fontId="2" fillId="0" borderId="23" xfId="0" applyNumberFormat="1" applyFont="1" applyBorder="1" applyAlignment="1">
      <alignment/>
    </xf>
    <xf numFmtId="2" fontId="2" fillId="0" borderId="22" xfId="0" applyNumberFormat="1" applyFont="1" applyBorder="1" applyAlignment="1">
      <alignment/>
    </xf>
    <xf numFmtId="2" fontId="8" fillId="0" borderId="23" xfId="0" applyNumberFormat="1" applyFont="1" applyBorder="1" applyAlignment="1">
      <alignment/>
    </xf>
    <xf numFmtId="2" fontId="8" fillId="34" borderId="22" xfId="0" applyNumberFormat="1" applyFont="1" applyFill="1" applyBorder="1" applyAlignment="1">
      <alignment/>
    </xf>
    <xf numFmtId="2" fontId="2" fillId="0" borderId="0" xfId="0" applyNumberFormat="1" applyFont="1" applyAlignment="1">
      <alignment/>
    </xf>
    <xf numFmtId="0" fontId="11" fillId="0" borderId="0" xfId="0" applyFont="1" applyAlignment="1">
      <alignment horizontal="left" vertical="distributed"/>
    </xf>
    <xf numFmtId="10" fontId="2" fillId="34" borderId="22" xfId="0" applyNumberFormat="1" applyFont="1" applyFill="1" applyBorder="1" applyAlignment="1">
      <alignment/>
    </xf>
    <xf numFmtId="0" fontId="12" fillId="34" borderId="26" xfId="0" applyFont="1" applyFill="1" applyBorder="1" applyAlignment="1">
      <alignment horizontal="center" vertical="distributed"/>
    </xf>
    <xf numFmtId="0" fontId="3" fillId="35" borderId="24" xfId="0" applyFont="1" applyFill="1" applyBorder="1" applyAlignment="1">
      <alignment horizontal="center" vertical="distributed"/>
    </xf>
    <xf numFmtId="0" fontId="3" fillId="35" borderId="26" xfId="0" applyFont="1" applyFill="1" applyBorder="1" applyAlignment="1">
      <alignment horizontal="center" vertical="distributed"/>
    </xf>
    <xf numFmtId="2" fontId="3" fillId="35" borderId="25" xfId="0" applyNumberFormat="1" applyFont="1" applyFill="1" applyBorder="1" applyAlignment="1">
      <alignment horizontal="center" vertical="distributed"/>
    </xf>
    <xf numFmtId="179" fontId="8" fillId="35" borderId="27" xfId="0" applyNumberFormat="1" applyFont="1" applyFill="1" applyBorder="1" applyAlignment="1">
      <alignment/>
    </xf>
    <xf numFmtId="187" fontId="8" fillId="35" borderId="27" xfId="60" applyFont="1" applyFill="1" applyBorder="1" applyAlignment="1">
      <alignment/>
    </xf>
    <xf numFmtId="2" fontId="8" fillId="35" borderId="27" xfId="0" applyNumberFormat="1" applyFont="1" applyFill="1" applyBorder="1" applyAlignment="1">
      <alignment/>
    </xf>
    <xf numFmtId="0" fontId="3" fillId="35" borderId="12" xfId="0" applyFont="1" applyFill="1" applyBorder="1" applyAlignment="1">
      <alignment horizontal="center" vertical="distributed"/>
    </xf>
    <xf numFmtId="0" fontId="3" fillId="35" borderId="13" xfId="0" applyFont="1" applyFill="1" applyBorder="1" applyAlignment="1">
      <alignment horizontal="center" vertical="distributed"/>
    </xf>
    <xf numFmtId="2" fontId="3" fillId="35" borderId="19" xfId="0" applyNumberFormat="1" applyFont="1" applyFill="1" applyBorder="1" applyAlignment="1">
      <alignment horizontal="center" vertical="distributed"/>
    </xf>
    <xf numFmtId="179" fontId="8" fillId="34" borderId="22" xfId="0" applyNumberFormat="1" applyFont="1" applyFill="1" applyBorder="1" applyAlignment="1">
      <alignment/>
    </xf>
    <xf numFmtId="2" fontId="2" fillId="0" borderId="23" xfId="60" applyNumberFormat="1" applyFont="1" applyBorder="1" applyAlignment="1">
      <alignment/>
    </xf>
    <xf numFmtId="0" fontId="2" fillId="0" borderId="0" xfId="0" applyFont="1" applyAlignment="1">
      <alignment horizontal="left" vertical="distributed"/>
    </xf>
    <xf numFmtId="0" fontId="1" fillId="33" borderId="10" xfId="0" applyFont="1" applyFill="1" applyBorder="1" applyAlignment="1">
      <alignment horizontal="center" vertical="distributed"/>
    </xf>
    <xf numFmtId="0" fontId="3" fillId="33" borderId="11" xfId="0" applyFont="1" applyFill="1" applyBorder="1" applyAlignment="1">
      <alignment horizontal="center" vertical="distributed"/>
    </xf>
    <xf numFmtId="0" fontId="1" fillId="0" borderId="0" xfId="0" applyFont="1" applyAlignment="1">
      <alignment vertical="distributed"/>
    </xf>
    <xf numFmtId="0" fontId="3" fillId="34" borderId="13" xfId="0" applyFont="1" applyFill="1" applyBorder="1" applyAlignment="1">
      <alignment horizontal="left" vertical="distributed"/>
    </xf>
    <xf numFmtId="49" fontId="8" fillId="0" borderId="28" xfId="0" applyNumberFormat="1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187" fontId="2" fillId="0" borderId="22" xfId="60" applyFont="1" applyBorder="1" applyAlignment="1">
      <alignment vertical="center"/>
    </xf>
    <xf numFmtId="2" fontId="2" fillId="0" borderId="22" xfId="0" applyNumberFormat="1" applyFont="1" applyBorder="1" applyAlignment="1">
      <alignment vertical="center"/>
    </xf>
    <xf numFmtId="187" fontId="2" fillId="0" borderId="23" xfId="60" applyFont="1" applyBorder="1" applyAlignment="1">
      <alignment vertical="center"/>
    </xf>
    <xf numFmtId="187" fontId="2" fillId="0" borderId="23" xfId="60" applyNumberFormat="1" applyFont="1" applyBorder="1" applyAlignment="1">
      <alignment vertical="center"/>
    </xf>
    <xf numFmtId="2" fontId="2" fillId="0" borderId="23" xfId="0" applyNumberFormat="1" applyFont="1" applyBorder="1" applyAlignment="1">
      <alignment vertical="center"/>
    </xf>
    <xf numFmtId="187" fontId="8" fillId="35" borderId="22" xfId="60" applyFont="1" applyFill="1" applyBorder="1" applyAlignment="1">
      <alignment vertical="center"/>
    </xf>
    <xf numFmtId="2" fontId="8" fillId="35" borderId="22" xfId="0" applyNumberFormat="1" applyFont="1" applyFill="1" applyBorder="1" applyAlignment="1">
      <alignment vertical="center"/>
    </xf>
    <xf numFmtId="187" fontId="2" fillId="0" borderId="23" xfId="60" applyFont="1" applyBorder="1" applyAlignment="1">
      <alignment horizontal="center" vertical="center"/>
    </xf>
    <xf numFmtId="179" fontId="8" fillId="35" borderId="22" xfId="0" applyNumberFormat="1" applyFont="1" applyFill="1" applyBorder="1" applyAlignment="1">
      <alignment vertical="center"/>
    </xf>
    <xf numFmtId="179" fontId="8" fillId="33" borderId="30" xfId="0" applyNumberFormat="1" applyFont="1" applyFill="1" applyBorder="1" applyAlignment="1">
      <alignment horizontal="center" vertical="center"/>
    </xf>
    <xf numFmtId="187" fontId="8" fillId="33" borderId="30" xfId="60" applyFont="1" applyFill="1" applyBorder="1" applyAlignment="1">
      <alignment vertical="center"/>
    </xf>
    <xf numFmtId="2" fontId="8" fillId="33" borderId="30" xfId="0" applyNumberFormat="1" applyFont="1" applyFill="1" applyBorder="1" applyAlignment="1">
      <alignment vertical="center"/>
    </xf>
    <xf numFmtId="2" fontId="8" fillId="0" borderId="22" xfId="0" applyNumberFormat="1" applyFont="1" applyBorder="1" applyAlignment="1">
      <alignment vertical="center"/>
    </xf>
    <xf numFmtId="49" fontId="2" fillId="0" borderId="23" xfId="60" applyNumberFormat="1" applyFont="1" applyBorder="1" applyAlignment="1">
      <alignment horizontal="center" vertical="center"/>
    </xf>
    <xf numFmtId="2" fontId="2" fillId="0" borderId="23" xfId="0" applyNumberFormat="1" applyFont="1" applyBorder="1" applyAlignment="1">
      <alignment horizontal="center" vertical="center"/>
    </xf>
    <xf numFmtId="0" fontId="2" fillId="35" borderId="0" xfId="0" applyFont="1" applyFill="1" applyAlignment="1">
      <alignment/>
    </xf>
    <xf numFmtId="3" fontId="4" fillId="0" borderId="12" xfId="0" applyNumberFormat="1" applyFont="1" applyBorder="1" applyAlignment="1">
      <alignment horizontal="center" vertical="distributed"/>
    </xf>
    <xf numFmtId="187" fontId="8" fillId="34" borderId="22" xfId="60" applyFont="1" applyFill="1" applyBorder="1" applyAlignment="1">
      <alignment vertical="center"/>
    </xf>
    <xf numFmtId="2" fontId="8" fillId="34" borderId="22" xfId="0" applyNumberFormat="1" applyFont="1" applyFill="1" applyBorder="1" applyAlignment="1">
      <alignment vertical="center"/>
    </xf>
    <xf numFmtId="2" fontId="4" fillId="0" borderId="19" xfId="0" applyNumberFormat="1" applyFont="1" applyFill="1" applyBorder="1" applyAlignment="1">
      <alignment horizontal="center" vertical="distributed"/>
    </xf>
    <xf numFmtId="187" fontId="2" fillId="0" borderId="22" xfId="60" applyFont="1" applyFill="1" applyBorder="1" applyAlignment="1">
      <alignment vertical="center"/>
    </xf>
    <xf numFmtId="187" fontId="2" fillId="0" borderId="23" xfId="60" applyFont="1" applyFill="1" applyBorder="1" applyAlignment="1">
      <alignment vertical="center"/>
    </xf>
    <xf numFmtId="2" fontId="3" fillId="0" borderId="19" xfId="0" applyNumberFormat="1" applyFont="1" applyFill="1" applyBorder="1" applyAlignment="1">
      <alignment horizontal="center" vertical="distributed"/>
    </xf>
    <xf numFmtId="187" fontId="8" fillId="0" borderId="22" xfId="60" applyFont="1" applyFill="1" applyBorder="1" applyAlignment="1">
      <alignment vertical="center"/>
    </xf>
    <xf numFmtId="0" fontId="4" fillId="34" borderId="12" xfId="0" applyFont="1" applyFill="1" applyBorder="1" applyAlignment="1">
      <alignment horizontal="center" vertical="distributed"/>
    </xf>
    <xf numFmtId="0" fontId="7" fillId="34" borderId="13" xfId="0" applyFont="1" applyFill="1" applyBorder="1" applyAlignment="1">
      <alignment horizontal="left" vertical="distributed"/>
    </xf>
    <xf numFmtId="0" fontId="1" fillId="34" borderId="12" xfId="0" applyFont="1" applyFill="1" applyBorder="1" applyAlignment="1">
      <alignment horizontal="center" vertical="distributed"/>
    </xf>
    <xf numFmtId="187" fontId="8" fillId="34" borderId="23" xfId="60" applyFont="1" applyFill="1" applyBorder="1" applyAlignment="1">
      <alignment vertical="center"/>
    </xf>
    <xf numFmtId="2" fontId="8" fillId="34" borderId="23" xfId="0" applyNumberFormat="1" applyFont="1" applyFill="1" applyBorder="1" applyAlignment="1">
      <alignment vertical="center"/>
    </xf>
    <xf numFmtId="2" fontId="3" fillId="0" borderId="19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10" fontId="2" fillId="0" borderId="23" xfId="0" applyNumberFormat="1" applyFont="1" applyBorder="1" applyAlignment="1">
      <alignment vertical="center"/>
    </xf>
    <xf numFmtId="2" fontId="1" fillId="0" borderId="19" xfId="0" applyNumberFormat="1" applyFont="1" applyBorder="1" applyAlignment="1">
      <alignment horizontal="center" vertical="center"/>
    </xf>
    <xf numFmtId="2" fontId="3" fillId="34" borderId="19" xfId="0" applyNumberFormat="1" applyFont="1" applyFill="1" applyBorder="1" applyAlignment="1">
      <alignment horizontal="center" vertical="center"/>
    </xf>
    <xf numFmtId="10" fontId="8" fillId="34" borderId="22" xfId="0" applyNumberFormat="1" applyFont="1" applyFill="1" applyBorder="1" applyAlignment="1">
      <alignment vertical="center"/>
    </xf>
    <xf numFmtId="187" fontId="2" fillId="0" borderId="23" xfId="60" applyFont="1" applyFill="1" applyBorder="1" applyAlignment="1">
      <alignment/>
    </xf>
    <xf numFmtId="2" fontId="2" fillId="0" borderId="22" xfId="0" applyNumberFormat="1" applyFont="1" applyFill="1" applyBorder="1" applyAlignment="1">
      <alignment vertical="center"/>
    </xf>
    <xf numFmtId="2" fontId="1" fillId="0" borderId="19" xfId="0" applyNumberFormat="1" applyFont="1" applyFill="1" applyBorder="1" applyAlignment="1">
      <alignment horizontal="center" vertical="distributed"/>
    </xf>
    <xf numFmtId="2" fontId="8" fillId="34" borderId="12" xfId="0" applyNumberFormat="1" applyFont="1" applyFill="1" applyBorder="1" applyAlignment="1">
      <alignment/>
    </xf>
    <xf numFmtId="0" fontId="3" fillId="34" borderId="19" xfId="0" applyFont="1" applyFill="1" applyBorder="1" applyAlignment="1">
      <alignment horizontal="left" vertical="distributed"/>
    </xf>
    <xf numFmtId="2" fontId="3" fillId="34" borderId="31" xfId="0" applyNumberFormat="1" applyFont="1" applyFill="1" applyBorder="1" applyAlignment="1">
      <alignment horizontal="center" vertical="distributed"/>
    </xf>
    <xf numFmtId="2" fontId="8" fillId="34" borderId="32" xfId="0" applyNumberFormat="1" applyFont="1" applyFill="1" applyBorder="1" applyAlignment="1">
      <alignment/>
    </xf>
    <xf numFmtId="0" fontId="3" fillId="0" borderId="12" xfId="0" applyFont="1" applyFill="1" applyBorder="1" applyAlignment="1">
      <alignment horizontal="center" vertical="distributed"/>
    </xf>
    <xf numFmtId="0" fontId="3" fillId="0" borderId="13" xfId="0" applyFont="1" applyFill="1" applyBorder="1" applyAlignment="1">
      <alignment horizontal="left" vertical="distributed"/>
    </xf>
    <xf numFmtId="2" fontId="3" fillId="0" borderId="25" xfId="0" applyNumberFormat="1" applyFont="1" applyFill="1" applyBorder="1" applyAlignment="1">
      <alignment horizontal="center" vertical="distributed"/>
    </xf>
    <xf numFmtId="2" fontId="8" fillId="0" borderId="23" xfId="0" applyNumberFormat="1" applyFont="1" applyFill="1" applyBorder="1" applyAlignment="1">
      <alignment vertical="center"/>
    </xf>
    <xf numFmtId="2" fontId="8" fillId="0" borderId="23" xfId="60" applyNumberFormat="1" applyFont="1" applyFill="1" applyBorder="1" applyAlignment="1">
      <alignment horizontal="center" vertical="center"/>
    </xf>
    <xf numFmtId="2" fontId="8" fillId="0" borderId="23" xfId="0" applyNumberFormat="1" applyFont="1" applyFill="1" applyBorder="1" applyAlignment="1">
      <alignment/>
    </xf>
    <xf numFmtId="2" fontId="8" fillId="34" borderId="33" xfId="60" applyNumberFormat="1" applyFont="1" applyFill="1" applyBorder="1" applyAlignment="1">
      <alignment/>
    </xf>
    <xf numFmtId="2" fontId="8" fillId="34" borderId="22" xfId="6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distributed"/>
    </xf>
    <xf numFmtId="0" fontId="2" fillId="0" borderId="0" xfId="0" applyFont="1" applyAlignment="1">
      <alignment/>
    </xf>
    <xf numFmtId="0" fontId="1" fillId="0" borderId="12" xfId="0" applyFont="1" applyFill="1" applyBorder="1" applyAlignment="1">
      <alignment horizontal="center" vertical="distributed"/>
    </xf>
    <xf numFmtId="0" fontId="1" fillId="0" borderId="13" xfId="0" applyFont="1" applyFill="1" applyBorder="1" applyAlignment="1">
      <alignment horizontal="left" vertical="distributed"/>
    </xf>
    <xf numFmtId="0" fontId="3" fillId="34" borderId="26" xfId="0" applyFont="1" applyFill="1" applyBorder="1" applyAlignment="1">
      <alignment horizontal="center" vertical="distributed"/>
    </xf>
    <xf numFmtId="0" fontId="3" fillId="33" borderId="24" xfId="0" applyFont="1" applyFill="1" applyBorder="1" applyAlignment="1">
      <alignment horizontal="center" vertical="distributed"/>
    </xf>
    <xf numFmtId="0" fontId="12" fillId="33" borderId="26" xfId="0" applyFont="1" applyFill="1" applyBorder="1" applyAlignment="1">
      <alignment horizontal="center" vertical="distributed"/>
    </xf>
    <xf numFmtId="0" fontId="1" fillId="33" borderId="19" xfId="0" applyFont="1" applyFill="1" applyBorder="1" applyAlignment="1">
      <alignment horizontal="center" vertical="distributed"/>
    </xf>
    <xf numFmtId="0" fontId="12" fillId="33" borderId="13" xfId="0" applyFont="1" applyFill="1" applyBorder="1" applyAlignment="1">
      <alignment horizontal="center" vertical="distributed"/>
    </xf>
    <xf numFmtId="0" fontId="11" fillId="0" borderId="0" xfId="0" applyFont="1" applyFill="1" applyAlignment="1">
      <alignment horizontal="left" vertical="distributed"/>
    </xf>
    <xf numFmtId="0" fontId="4" fillId="0" borderId="13" xfId="0" applyFont="1" applyFill="1" applyBorder="1" applyAlignment="1">
      <alignment/>
    </xf>
    <xf numFmtId="49" fontId="16" fillId="0" borderId="13" xfId="0" applyNumberFormat="1" applyFont="1" applyFill="1" applyBorder="1" applyAlignment="1">
      <alignment wrapText="1"/>
    </xf>
    <xf numFmtId="0" fontId="4" fillId="34" borderId="13" xfId="0" applyFont="1" applyFill="1" applyBorder="1" applyAlignment="1">
      <alignment/>
    </xf>
    <xf numFmtId="49" fontId="12" fillId="34" borderId="13" xfId="0" applyNumberFormat="1" applyFont="1" applyFill="1" applyBorder="1" applyAlignment="1">
      <alignment wrapText="1"/>
    </xf>
    <xf numFmtId="0" fontId="2" fillId="0" borderId="0" xfId="0" applyFont="1" applyFill="1" applyAlignment="1">
      <alignment horizontal="left" vertical="distributed"/>
    </xf>
    <xf numFmtId="187" fontId="8" fillId="33" borderId="28" xfId="60" applyFont="1" applyFill="1" applyBorder="1" applyAlignment="1">
      <alignment vertical="center"/>
    </xf>
    <xf numFmtId="2" fontId="8" fillId="34" borderId="34" xfId="60" applyNumberFormat="1" applyFont="1" applyFill="1" applyBorder="1" applyAlignment="1">
      <alignment vertical="center"/>
    </xf>
    <xf numFmtId="2" fontId="2" fillId="0" borderId="35" xfId="60" applyNumberFormat="1" applyFont="1" applyFill="1" applyBorder="1" applyAlignment="1">
      <alignment vertical="center"/>
    </xf>
    <xf numFmtId="2" fontId="2" fillId="0" borderId="36" xfId="60" applyNumberFormat="1" applyFont="1" applyFill="1" applyBorder="1" applyAlignment="1">
      <alignment vertical="center"/>
    </xf>
    <xf numFmtId="2" fontId="3" fillId="34" borderId="19" xfId="0" applyNumberFormat="1" applyFont="1" applyFill="1" applyBorder="1" applyAlignment="1">
      <alignment vertical="center"/>
    </xf>
    <xf numFmtId="2" fontId="8" fillId="34" borderId="35" xfId="60" applyNumberFormat="1" applyFont="1" applyFill="1" applyBorder="1" applyAlignment="1">
      <alignment vertical="center"/>
    </xf>
    <xf numFmtId="2" fontId="3" fillId="0" borderId="19" xfId="0" applyNumberFormat="1" applyFont="1" applyBorder="1" applyAlignment="1">
      <alignment vertical="center"/>
    </xf>
    <xf numFmtId="2" fontId="1" fillId="0" borderId="19" xfId="0" applyNumberFormat="1" applyFont="1" applyBorder="1" applyAlignment="1">
      <alignment vertical="center"/>
    </xf>
    <xf numFmtId="2" fontId="1" fillId="0" borderId="19" xfId="0" applyNumberFormat="1" applyFont="1" applyFill="1" applyBorder="1" applyAlignment="1">
      <alignment vertical="center"/>
    </xf>
    <xf numFmtId="2" fontId="1" fillId="0" borderId="31" xfId="0" applyNumberFormat="1" applyFont="1" applyFill="1" applyBorder="1" applyAlignment="1">
      <alignment vertical="center"/>
    </xf>
    <xf numFmtId="2" fontId="2" fillId="0" borderId="37" xfId="60" applyNumberFormat="1" applyFont="1" applyFill="1" applyBorder="1" applyAlignment="1">
      <alignment vertical="center"/>
    </xf>
    <xf numFmtId="2" fontId="3" fillId="34" borderId="31" xfId="0" applyNumberFormat="1" applyFont="1" applyFill="1" applyBorder="1" applyAlignment="1">
      <alignment vertical="center"/>
    </xf>
    <xf numFmtId="187" fontId="8" fillId="34" borderId="35" xfId="60" applyFont="1" applyFill="1" applyBorder="1" applyAlignment="1">
      <alignment vertical="center"/>
    </xf>
    <xf numFmtId="2" fontId="8" fillId="0" borderId="36" xfId="60" applyNumberFormat="1" applyFont="1" applyFill="1" applyBorder="1" applyAlignment="1">
      <alignment vertical="center"/>
    </xf>
    <xf numFmtId="2" fontId="8" fillId="35" borderId="35" xfId="60" applyNumberFormat="1" applyFont="1" applyFill="1" applyBorder="1" applyAlignment="1">
      <alignment vertical="center"/>
    </xf>
    <xf numFmtId="2" fontId="8" fillId="34" borderId="36" xfId="60" applyNumberFormat="1" applyFont="1" applyFill="1" applyBorder="1" applyAlignment="1">
      <alignment vertical="center"/>
    </xf>
    <xf numFmtId="2" fontId="8" fillId="34" borderId="13" xfId="60" applyNumberFormat="1" applyFont="1" applyFill="1" applyBorder="1" applyAlignment="1">
      <alignment vertical="center"/>
    </xf>
    <xf numFmtId="2" fontId="8" fillId="34" borderId="19" xfId="60" applyNumberFormat="1" applyFont="1" applyFill="1" applyBorder="1" applyAlignment="1">
      <alignment vertical="center"/>
    </xf>
    <xf numFmtId="2" fontId="2" fillId="0" borderId="19" xfId="60" applyNumberFormat="1" applyFont="1" applyFill="1" applyBorder="1" applyAlignment="1">
      <alignment vertical="center"/>
    </xf>
    <xf numFmtId="2" fontId="3" fillId="35" borderId="25" xfId="0" applyNumberFormat="1" applyFont="1" applyFill="1" applyBorder="1" applyAlignment="1">
      <alignment vertical="center"/>
    </xf>
    <xf numFmtId="187" fontId="8" fillId="35" borderId="34" xfId="60" applyFont="1" applyFill="1" applyBorder="1" applyAlignment="1">
      <alignment vertical="center"/>
    </xf>
    <xf numFmtId="2" fontId="3" fillId="33" borderId="25" xfId="0" applyNumberFormat="1" applyFont="1" applyFill="1" applyBorder="1" applyAlignment="1">
      <alignment vertical="center"/>
    </xf>
    <xf numFmtId="187" fontId="8" fillId="33" borderId="35" xfId="60" applyFont="1" applyFill="1" applyBorder="1" applyAlignment="1">
      <alignment vertical="center"/>
    </xf>
    <xf numFmtId="2" fontId="3" fillId="0" borderId="19" xfId="0" applyNumberFormat="1" applyFont="1" applyFill="1" applyBorder="1" applyAlignment="1">
      <alignment vertical="center"/>
    </xf>
    <xf numFmtId="187" fontId="8" fillId="0" borderId="36" xfId="60" applyFont="1" applyFill="1" applyBorder="1" applyAlignment="1">
      <alignment vertical="center"/>
    </xf>
    <xf numFmtId="187" fontId="2" fillId="0" borderId="35" xfId="60" applyFont="1" applyFill="1" applyBorder="1" applyAlignment="1">
      <alignment vertical="center"/>
    </xf>
    <xf numFmtId="2" fontId="8" fillId="0" borderId="35" xfId="60" applyNumberFormat="1" applyFont="1" applyFill="1" applyBorder="1" applyAlignment="1">
      <alignment vertical="center"/>
    </xf>
    <xf numFmtId="2" fontId="2" fillId="0" borderId="34" xfId="60" applyNumberFormat="1" applyFont="1" applyFill="1" applyBorder="1" applyAlignment="1">
      <alignment vertical="center"/>
    </xf>
    <xf numFmtId="2" fontId="3" fillId="33" borderId="19" xfId="0" applyNumberFormat="1" applyFont="1" applyFill="1" applyBorder="1" applyAlignment="1">
      <alignment vertical="center"/>
    </xf>
    <xf numFmtId="2" fontId="8" fillId="33" borderId="35" xfId="60" applyNumberFormat="1" applyFont="1" applyFill="1" applyBorder="1" applyAlignment="1">
      <alignment vertical="center"/>
    </xf>
    <xf numFmtId="2" fontId="3" fillId="34" borderId="25" xfId="0" applyNumberFormat="1" applyFont="1" applyFill="1" applyBorder="1" applyAlignment="1">
      <alignment vertical="center"/>
    </xf>
    <xf numFmtId="2" fontId="3" fillId="0" borderId="25" xfId="0" applyNumberFormat="1" applyFont="1" applyFill="1" applyBorder="1" applyAlignment="1">
      <alignment vertical="center"/>
    </xf>
    <xf numFmtId="2" fontId="3" fillId="35" borderId="19" xfId="0" applyNumberFormat="1" applyFont="1" applyFill="1" applyBorder="1" applyAlignment="1">
      <alignment vertical="center"/>
    </xf>
    <xf numFmtId="2" fontId="4" fillId="0" borderId="19" xfId="0" applyNumberFormat="1" applyFont="1" applyFill="1" applyBorder="1" applyAlignment="1">
      <alignment vertical="center"/>
    </xf>
    <xf numFmtId="2" fontId="4" fillId="0" borderId="13" xfId="0" applyNumberFormat="1" applyFont="1" applyFill="1" applyBorder="1" applyAlignment="1">
      <alignment vertical="center"/>
    </xf>
    <xf numFmtId="2" fontId="4" fillId="0" borderId="20" xfId="0" applyNumberFormat="1" applyFont="1" applyFill="1" applyBorder="1" applyAlignment="1">
      <alignment vertical="center"/>
    </xf>
    <xf numFmtId="2" fontId="3" fillId="33" borderId="18" xfId="0" applyNumberFormat="1" applyFont="1" applyFill="1" applyBorder="1" applyAlignment="1">
      <alignment vertical="center"/>
    </xf>
    <xf numFmtId="0" fontId="9" fillId="0" borderId="28" xfId="0" applyFont="1" applyBorder="1" applyAlignment="1">
      <alignment horizontal="right" vertical="center" wrapText="1"/>
    </xf>
    <xf numFmtId="2" fontId="2" fillId="0" borderId="36" xfId="60" applyNumberFormat="1" applyFont="1" applyBorder="1" applyAlignment="1">
      <alignment vertical="center"/>
    </xf>
    <xf numFmtId="0" fontId="10" fillId="0" borderId="13" xfId="0" applyFont="1" applyBorder="1" applyAlignment="1">
      <alignment horizontal="center" vertical="center" wrapText="1"/>
    </xf>
    <xf numFmtId="2" fontId="8" fillId="35" borderId="13" xfId="0" applyNumberFormat="1" applyFont="1" applyFill="1" applyBorder="1" applyAlignment="1">
      <alignment vertical="center"/>
    </xf>
    <xf numFmtId="2" fontId="8" fillId="33" borderId="13" xfId="0" applyNumberFormat="1" applyFont="1" applyFill="1" applyBorder="1" applyAlignment="1">
      <alignment vertical="center"/>
    </xf>
    <xf numFmtId="2" fontId="8" fillId="0" borderId="13" xfId="0" applyNumberFormat="1" applyFont="1" applyFill="1" applyBorder="1" applyAlignment="1">
      <alignment vertical="center"/>
    </xf>
    <xf numFmtId="2" fontId="2" fillId="0" borderId="13" xfId="0" applyNumberFormat="1" applyFont="1" applyFill="1" applyBorder="1" applyAlignment="1">
      <alignment vertical="center"/>
    </xf>
    <xf numFmtId="2" fontId="8" fillId="34" borderId="13" xfId="0" applyNumberFormat="1" applyFont="1" applyFill="1" applyBorder="1" applyAlignment="1">
      <alignment vertical="center"/>
    </xf>
    <xf numFmtId="10" fontId="2" fillId="0" borderId="13" xfId="0" applyNumberFormat="1" applyFont="1" applyBorder="1" applyAlignment="1">
      <alignment vertical="center"/>
    </xf>
    <xf numFmtId="0" fontId="12" fillId="0" borderId="13" xfId="0" applyFont="1" applyFill="1" applyBorder="1" applyAlignment="1">
      <alignment/>
    </xf>
    <xf numFmtId="0" fontId="16" fillId="0" borderId="13" xfId="0" applyFont="1" applyFill="1" applyBorder="1" applyAlignment="1">
      <alignment/>
    </xf>
    <xf numFmtId="0" fontId="19" fillId="0" borderId="13" xfId="0" applyFont="1" applyFill="1" applyBorder="1" applyAlignment="1">
      <alignment wrapText="1"/>
    </xf>
    <xf numFmtId="0" fontId="20" fillId="0" borderId="13" xfId="0" applyFont="1" applyFill="1" applyBorder="1" applyAlignment="1">
      <alignment wrapText="1"/>
    </xf>
    <xf numFmtId="187" fontId="8" fillId="0" borderId="35" xfId="60" applyFont="1" applyFill="1" applyBorder="1" applyAlignment="1">
      <alignment vertical="center"/>
    </xf>
    <xf numFmtId="4" fontId="3" fillId="0" borderId="13" xfId="0" applyNumberFormat="1" applyFont="1" applyFill="1" applyBorder="1" applyAlignment="1">
      <alignment horizontal="center"/>
    </xf>
    <xf numFmtId="4" fontId="1" fillId="0" borderId="13" xfId="0" applyNumberFormat="1" applyFont="1" applyFill="1" applyBorder="1" applyAlignment="1">
      <alignment horizontal="center"/>
    </xf>
    <xf numFmtId="0" fontId="15" fillId="0" borderId="0" xfId="0" applyFont="1" applyAlignment="1">
      <alignment/>
    </xf>
    <xf numFmtId="49" fontId="5" fillId="0" borderId="13" xfId="0" applyNumberFormat="1" applyFont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distributed"/>
    </xf>
    <xf numFmtId="4" fontId="2" fillId="0" borderId="0" xfId="0" applyNumberFormat="1" applyFont="1" applyAlignment="1">
      <alignment/>
    </xf>
    <xf numFmtId="0" fontId="3" fillId="8" borderId="13" xfId="0" applyFont="1" applyFill="1" applyBorder="1" applyAlignment="1">
      <alignment horizontal="center" vertical="distributed"/>
    </xf>
    <xf numFmtId="0" fontId="23" fillId="0" borderId="13" xfId="0" applyFont="1" applyBorder="1" applyAlignment="1">
      <alignment horizontal="left" vertical="distributed"/>
    </xf>
    <xf numFmtId="49" fontId="1" fillId="0" borderId="13" xfId="0" applyNumberFormat="1" applyFont="1" applyBorder="1" applyAlignment="1">
      <alignment horizontal="center" vertical="center" wrapText="1"/>
    </xf>
    <xf numFmtId="49" fontId="16" fillId="0" borderId="13" xfId="0" applyNumberFormat="1" applyFont="1" applyBorder="1" applyAlignment="1">
      <alignment horizontal="left" vertical="center" wrapText="1"/>
    </xf>
    <xf numFmtId="49" fontId="21" fillId="36" borderId="13" xfId="0" applyNumberFormat="1" applyFont="1" applyFill="1" applyBorder="1" applyAlignment="1">
      <alignment horizontal="center" vertical="center" wrapText="1"/>
    </xf>
    <xf numFmtId="49" fontId="22" fillId="36" borderId="13" xfId="0" applyNumberFormat="1" applyFont="1" applyFill="1" applyBorder="1" applyAlignment="1">
      <alignment horizontal="left" vertical="center" wrapText="1"/>
    </xf>
    <xf numFmtId="49" fontId="3" fillId="37" borderId="13" xfId="0" applyNumberFormat="1" applyFont="1" applyFill="1" applyBorder="1" applyAlignment="1">
      <alignment horizontal="center" vertical="center" wrapText="1"/>
    </xf>
    <xf numFmtId="49" fontId="12" fillId="37" borderId="13" xfId="0" applyNumberFormat="1" applyFont="1" applyFill="1" applyBorder="1" applyAlignment="1">
      <alignment horizontal="left" vertical="center" wrapText="1"/>
    </xf>
    <xf numFmtId="198" fontId="16" fillId="0" borderId="13" xfId="0" applyNumberFormat="1" applyFont="1" applyBorder="1" applyAlignment="1">
      <alignment horizontal="left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12" fillId="0" borderId="13" xfId="0" applyNumberFormat="1" applyFont="1" applyBorder="1" applyAlignment="1">
      <alignment horizontal="left" vertical="center" wrapText="1"/>
    </xf>
    <xf numFmtId="0" fontId="2" fillId="0" borderId="13" xfId="0" applyFont="1" applyBorder="1" applyAlignment="1">
      <alignment/>
    </xf>
    <xf numFmtId="2" fontId="5" fillId="17" borderId="13" xfId="0" applyNumberFormat="1" applyFont="1" applyFill="1" applyBorder="1" applyAlignment="1">
      <alignment horizontal="center" wrapText="1"/>
    </xf>
    <xf numFmtId="188" fontId="5" fillId="17" borderId="13" xfId="0" applyNumberFormat="1" applyFont="1" applyFill="1" applyBorder="1" applyAlignment="1">
      <alignment horizontal="center" wrapText="1"/>
    </xf>
    <xf numFmtId="2" fontId="5" fillId="36" borderId="13" xfId="0" applyNumberFormat="1" applyFont="1" applyFill="1" applyBorder="1" applyAlignment="1">
      <alignment horizontal="center"/>
    </xf>
    <xf numFmtId="188" fontId="5" fillId="36" borderId="13" xfId="0" applyNumberFormat="1" applyFont="1" applyFill="1" applyBorder="1" applyAlignment="1">
      <alignment horizontal="center" wrapText="1"/>
    </xf>
    <xf numFmtId="2" fontId="5" fillId="12" borderId="13" xfId="0" applyNumberFormat="1" applyFont="1" applyFill="1" applyBorder="1" applyAlignment="1">
      <alignment horizontal="center"/>
    </xf>
    <xf numFmtId="188" fontId="5" fillId="12" borderId="13" xfId="0" applyNumberFormat="1" applyFont="1" applyFill="1" applyBorder="1" applyAlignment="1">
      <alignment horizontal="center" wrapText="1"/>
    </xf>
    <xf numFmtId="2" fontId="23" fillId="0" borderId="13" xfId="0" applyNumberFormat="1" applyFont="1" applyBorder="1" applyAlignment="1">
      <alignment horizontal="center"/>
    </xf>
    <xf numFmtId="188" fontId="5" fillId="0" borderId="13" xfId="0" applyNumberFormat="1" applyFont="1" applyFill="1" applyBorder="1" applyAlignment="1">
      <alignment horizontal="center" wrapText="1"/>
    </xf>
    <xf numFmtId="2" fontId="14" fillId="17" borderId="13" xfId="0" applyNumberFormat="1" applyFont="1" applyFill="1" applyBorder="1" applyAlignment="1">
      <alignment wrapText="1"/>
    </xf>
    <xf numFmtId="4" fontId="23" fillId="0" borderId="13" xfId="0" applyNumberFormat="1" applyFont="1" applyBorder="1" applyAlignment="1">
      <alignment wrapText="1"/>
    </xf>
    <xf numFmtId="4" fontId="61" fillId="36" borderId="13" xfId="0" applyNumberFormat="1" applyFont="1" applyFill="1" applyBorder="1" applyAlignment="1">
      <alignment wrapText="1"/>
    </xf>
    <xf numFmtId="4" fontId="5" fillId="37" borderId="13" xfId="0" applyNumberFormat="1" applyFont="1" applyFill="1" applyBorder="1" applyAlignment="1">
      <alignment wrapText="1"/>
    </xf>
    <xf numFmtId="4" fontId="5" fillId="0" borderId="13" xfId="0" applyNumberFormat="1" applyFont="1" applyBorder="1" applyAlignment="1">
      <alignment wrapText="1"/>
    </xf>
    <xf numFmtId="4" fontId="5" fillId="38" borderId="13" xfId="0" applyNumberFormat="1" applyFont="1" applyFill="1" applyBorder="1" applyAlignment="1">
      <alignment wrapText="1"/>
    </xf>
    <xf numFmtId="2" fontId="5" fillId="38" borderId="13" xfId="0" applyNumberFormat="1" applyFont="1" applyFill="1" applyBorder="1" applyAlignment="1">
      <alignment horizontal="center"/>
    </xf>
    <xf numFmtId="188" fontId="5" fillId="38" borderId="13" xfId="0" applyNumberFormat="1" applyFont="1" applyFill="1" applyBorder="1" applyAlignment="1">
      <alignment horizontal="center"/>
    </xf>
    <xf numFmtId="0" fontId="3" fillId="0" borderId="0" xfId="0" applyFont="1" applyAlignment="1">
      <alignment horizontal="right" vertical="distributed"/>
    </xf>
    <xf numFmtId="0" fontId="5" fillId="0" borderId="38" xfId="0" applyFont="1" applyBorder="1" applyAlignment="1">
      <alignment horizontal="center" vertical="distributed"/>
    </xf>
    <xf numFmtId="0" fontId="5" fillId="0" borderId="0" xfId="0" applyFont="1" applyAlignment="1">
      <alignment horizontal="center" vertical="distributed"/>
    </xf>
    <xf numFmtId="0" fontId="1" fillId="0" borderId="0" xfId="0" applyFont="1" applyAlignment="1">
      <alignment horizontal="center" vertical="distributed"/>
    </xf>
    <xf numFmtId="49" fontId="12" fillId="38" borderId="13" xfId="0" applyNumberFormat="1" applyFont="1" applyFill="1" applyBorder="1" applyAlignment="1">
      <alignment horizontal="center" vertical="center" wrapText="1"/>
    </xf>
    <xf numFmtId="0" fontId="16" fillId="38" borderId="13" xfId="0" applyFont="1" applyFill="1" applyBorder="1" applyAlignment="1">
      <alignment horizontal="center" vertical="center" wrapText="1"/>
    </xf>
    <xf numFmtId="49" fontId="5" fillId="0" borderId="19" xfId="0" applyNumberFormat="1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49" fontId="14" fillId="17" borderId="13" xfId="0" applyNumberFormat="1" applyFont="1" applyFill="1" applyBorder="1" applyAlignment="1">
      <alignment horizontal="center" vertical="center" wrapText="1"/>
    </xf>
    <xf numFmtId="49" fontId="5" fillId="17" borderId="13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distributed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 vertical="distributed"/>
    </xf>
    <xf numFmtId="0" fontId="16" fillId="0" borderId="0" xfId="0" applyFont="1" applyAlignment="1">
      <alignment horizontal="right" vertical="distributed"/>
    </xf>
    <xf numFmtId="0" fontId="24" fillId="0" borderId="0" xfId="0" applyFont="1" applyAlignment="1">
      <alignment horizontal="center" vertical="distributed"/>
    </xf>
    <xf numFmtId="0" fontId="25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0"/>
  <sheetViews>
    <sheetView zoomScalePageLayoutView="0" workbookViewId="0" topLeftCell="A43">
      <selection activeCell="B72" sqref="B72"/>
    </sheetView>
  </sheetViews>
  <sheetFormatPr defaultColWidth="9.140625" defaultRowHeight="12.75"/>
  <cols>
    <col min="1" max="1" width="22.57421875" style="2" customWidth="1"/>
    <col min="2" max="2" width="41.57421875" style="2" customWidth="1"/>
    <col min="3" max="3" width="9.7109375" style="2" customWidth="1"/>
    <col min="4" max="4" width="0.2890625" style="2" customWidth="1"/>
    <col min="5" max="5" width="10.57421875" style="2" customWidth="1"/>
    <col min="6" max="6" width="9.00390625" style="2" customWidth="1"/>
    <col min="7" max="16384" width="9.140625" style="2" customWidth="1"/>
  </cols>
  <sheetData>
    <row r="1" spans="1:7" ht="12.75">
      <c r="A1" s="1"/>
      <c r="B1" s="219" t="s">
        <v>0</v>
      </c>
      <c r="C1" s="219"/>
      <c r="F1" s="219"/>
      <c r="G1" s="219"/>
    </row>
    <row r="2" spans="1:8" ht="12.75" customHeight="1">
      <c r="A2" s="63"/>
      <c r="B2" s="63"/>
      <c r="C2" s="120" t="s">
        <v>36</v>
      </c>
      <c r="D2" s="120"/>
      <c r="E2" s="120"/>
      <c r="F2" s="63"/>
      <c r="G2" s="119"/>
      <c r="H2" s="63"/>
    </row>
    <row r="3" spans="1:7" ht="12.75" customHeight="1">
      <c r="A3" s="15"/>
      <c r="B3" s="222" t="s">
        <v>73</v>
      </c>
      <c r="C3" s="222"/>
      <c r="D3" s="222"/>
      <c r="E3" s="222"/>
      <c r="F3" s="222"/>
      <c r="G3" s="118"/>
    </row>
    <row r="4" spans="1:6" ht="12.75" customHeight="1">
      <c r="A4" s="1"/>
      <c r="B4" s="222" t="s">
        <v>74</v>
      </c>
      <c r="C4" s="222"/>
      <c r="D4" s="222"/>
      <c r="E4" s="222"/>
      <c r="F4" s="222"/>
    </row>
    <row r="5" ht="9" customHeight="1"/>
    <row r="6" ht="12.75" customHeight="1" hidden="1"/>
    <row r="7" spans="1:3" ht="15.75">
      <c r="A7" s="221" t="s">
        <v>37</v>
      </c>
      <c r="B7" s="221"/>
      <c r="C7" s="221"/>
    </row>
    <row r="8" spans="1:5" ht="24" customHeight="1" thickBot="1">
      <c r="A8" s="220" t="s">
        <v>86</v>
      </c>
      <c r="B8" s="220"/>
      <c r="C8" s="220"/>
      <c r="E8" s="28" t="s">
        <v>48</v>
      </c>
    </row>
    <row r="9" spans="1:9" ht="57" customHeight="1" thickBot="1">
      <c r="A9" s="3" t="s">
        <v>1</v>
      </c>
      <c r="B9" s="4" t="s">
        <v>2</v>
      </c>
      <c r="C9" s="21" t="s">
        <v>55</v>
      </c>
      <c r="D9" s="65" t="s">
        <v>79</v>
      </c>
      <c r="E9" s="66" t="s">
        <v>87</v>
      </c>
      <c r="F9" s="67" t="s">
        <v>49</v>
      </c>
      <c r="I9" s="2" t="s">
        <v>75</v>
      </c>
    </row>
    <row r="10" spans="1:6" ht="12.75">
      <c r="A10" s="49" t="s">
        <v>3</v>
      </c>
      <c r="B10" s="50" t="s">
        <v>4</v>
      </c>
      <c r="C10" s="51">
        <f>C11+C17+C22+C26+C29</f>
        <v>19227.2</v>
      </c>
      <c r="D10" s="52">
        <f>D11+D17+D22+D26+D29</f>
        <v>19227.2</v>
      </c>
      <c r="E10" s="53">
        <f>E11+E17+E22+E26+E27+E29</f>
        <v>21475.47</v>
      </c>
      <c r="F10" s="54">
        <f aca="true" t="shared" si="0" ref="F10:F17">E10/D10*100</f>
        <v>111.69317425314138</v>
      </c>
    </row>
    <row r="11" spans="1:6" ht="14.25">
      <c r="A11" s="35" t="s">
        <v>5</v>
      </c>
      <c r="B11" s="48" t="s">
        <v>53</v>
      </c>
      <c r="C11" s="36">
        <f>C12+C14</f>
        <v>13514</v>
      </c>
      <c r="D11" s="58">
        <f>D12+D14</f>
        <v>13514</v>
      </c>
      <c r="E11" s="40">
        <f>E12+E14</f>
        <v>13890.460000000001</v>
      </c>
      <c r="F11" s="44">
        <f t="shared" si="0"/>
        <v>102.78570371466628</v>
      </c>
    </row>
    <row r="12" spans="1:6" ht="18.75" customHeight="1">
      <c r="A12" s="5" t="s">
        <v>5</v>
      </c>
      <c r="B12" s="6" t="s">
        <v>6</v>
      </c>
      <c r="C12" s="22">
        <f>SUM(C13)</f>
        <v>8708</v>
      </c>
      <c r="D12" s="34">
        <f>D13</f>
        <v>8708</v>
      </c>
      <c r="E12" s="33">
        <f>E13</f>
        <v>8703.7</v>
      </c>
      <c r="F12" s="43">
        <f t="shared" si="0"/>
        <v>99.95062011943043</v>
      </c>
    </row>
    <row r="13" spans="1:6" ht="15" customHeight="1">
      <c r="A13" s="7" t="s">
        <v>7</v>
      </c>
      <c r="B13" s="8" t="s">
        <v>8</v>
      </c>
      <c r="C13" s="23">
        <v>8708</v>
      </c>
      <c r="D13" s="30">
        <v>8708</v>
      </c>
      <c r="E13" s="30">
        <v>8703.7</v>
      </c>
      <c r="F13" s="42">
        <f t="shared" si="0"/>
        <v>99.95062011943043</v>
      </c>
    </row>
    <row r="14" spans="1:6" ht="16.5" customHeight="1">
      <c r="A14" s="5" t="s">
        <v>9</v>
      </c>
      <c r="B14" s="6" t="s">
        <v>10</v>
      </c>
      <c r="C14" s="22">
        <f>C15+C16</f>
        <v>4806</v>
      </c>
      <c r="D14" s="33">
        <f>D15+D16</f>
        <v>4806</v>
      </c>
      <c r="E14" s="33">
        <f>E15+E16</f>
        <v>5186.76</v>
      </c>
      <c r="F14" s="43">
        <f t="shared" si="0"/>
        <v>107.92259675405744</v>
      </c>
    </row>
    <row r="15" spans="1:6" ht="16.5" customHeight="1">
      <c r="A15" s="7" t="s">
        <v>32</v>
      </c>
      <c r="B15" s="8" t="s">
        <v>11</v>
      </c>
      <c r="C15" s="23">
        <v>238</v>
      </c>
      <c r="D15" s="30">
        <v>238</v>
      </c>
      <c r="E15" s="30">
        <v>216.71</v>
      </c>
      <c r="F15" s="42">
        <f t="shared" si="0"/>
        <v>91.0546218487395</v>
      </c>
    </row>
    <row r="16" spans="1:9" ht="17.25" customHeight="1">
      <c r="A16" s="7" t="s">
        <v>33</v>
      </c>
      <c r="B16" s="9" t="s">
        <v>12</v>
      </c>
      <c r="C16" s="23">
        <v>4568</v>
      </c>
      <c r="D16" s="29">
        <v>4568</v>
      </c>
      <c r="E16" s="103">
        <v>4970.05</v>
      </c>
      <c r="F16" s="41">
        <f t="shared" si="0"/>
        <v>108.80144483362521</v>
      </c>
      <c r="I16" s="45"/>
    </row>
    <row r="17" spans="1:6" ht="29.25" customHeight="1">
      <c r="A17" s="37" t="s">
        <v>13</v>
      </c>
      <c r="B17" s="38" t="s">
        <v>14</v>
      </c>
      <c r="C17" s="39">
        <f>C18+C19+C20+C21</f>
        <v>2206</v>
      </c>
      <c r="D17" s="85">
        <f>D18+D19+D20+D21</f>
        <v>2206</v>
      </c>
      <c r="E17" s="85">
        <f>E18+E19+E20+E21</f>
        <v>2734.69</v>
      </c>
      <c r="F17" s="86">
        <f t="shared" si="0"/>
        <v>123.96600181323663</v>
      </c>
    </row>
    <row r="18" spans="1:9" ht="60" customHeight="1">
      <c r="A18" s="7" t="s">
        <v>69</v>
      </c>
      <c r="B18" s="8" t="s">
        <v>56</v>
      </c>
      <c r="C18" s="23">
        <v>1829</v>
      </c>
      <c r="D18" s="68">
        <v>1829</v>
      </c>
      <c r="E18" s="68">
        <v>2325.18</v>
      </c>
      <c r="F18" s="69">
        <f>E18/C18*100</f>
        <v>127.1284855112083</v>
      </c>
      <c r="I18" s="45"/>
    </row>
    <row r="19" spans="1:6" ht="63.75">
      <c r="A19" s="10" t="s">
        <v>42</v>
      </c>
      <c r="B19" s="12" t="s">
        <v>34</v>
      </c>
      <c r="C19" s="23">
        <v>305</v>
      </c>
      <c r="D19" s="70">
        <v>305</v>
      </c>
      <c r="E19" s="71">
        <v>338.23</v>
      </c>
      <c r="F19" s="72">
        <f>E19/D19*100</f>
        <v>110.89508196721312</v>
      </c>
    </row>
    <row r="20" spans="1:6" ht="38.25">
      <c r="A20" s="7" t="s">
        <v>15</v>
      </c>
      <c r="B20" s="8" t="s">
        <v>16</v>
      </c>
      <c r="C20" s="23">
        <v>0</v>
      </c>
      <c r="D20" s="27"/>
      <c r="E20" s="30"/>
      <c r="F20" s="42"/>
    </row>
    <row r="21" spans="1:6" ht="38.25">
      <c r="A21" s="7" t="s">
        <v>80</v>
      </c>
      <c r="B21" s="8" t="s">
        <v>81</v>
      </c>
      <c r="C21" s="105">
        <v>72</v>
      </c>
      <c r="D21" s="104">
        <v>72</v>
      </c>
      <c r="E21" s="68">
        <v>71.28</v>
      </c>
      <c r="F21" s="69">
        <f>E21/D21*100</f>
        <v>99</v>
      </c>
    </row>
    <row r="22" spans="1:6" ht="26.25" customHeight="1">
      <c r="A22" s="37" t="s">
        <v>57</v>
      </c>
      <c r="B22" s="38" t="s">
        <v>72</v>
      </c>
      <c r="C22" s="101">
        <f>C25</f>
        <v>987.2</v>
      </c>
      <c r="D22" s="86">
        <f>D25</f>
        <v>987.2</v>
      </c>
      <c r="E22" s="85">
        <f>E25</f>
        <v>987.2</v>
      </c>
      <c r="F22" s="102"/>
    </row>
    <row r="23" spans="1:6" ht="89.25" customHeight="1" hidden="1">
      <c r="A23" s="5" t="s">
        <v>17</v>
      </c>
      <c r="B23" s="6" t="s">
        <v>18</v>
      </c>
      <c r="C23" s="97">
        <f>SUM(C24)</f>
        <v>0</v>
      </c>
      <c r="D23" s="98"/>
      <c r="E23" s="70"/>
      <c r="F23" s="99"/>
    </row>
    <row r="24" spans="1:6" ht="153" customHeight="1" hidden="1">
      <c r="A24" s="7" t="s">
        <v>19</v>
      </c>
      <c r="B24" s="8" t="s">
        <v>20</v>
      </c>
      <c r="C24" s="100">
        <v>0</v>
      </c>
      <c r="D24" s="98"/>
      <c r="E24" s="70"/>
      <c r="F24" s="99"/>
    </row>
    <row r="25" spans="1:6" ht="50.25" customHeight="1">
      <c r="A25" s="7" t="s">
        <v>84</v>
      </c>
      <c r="B25" s="8" t="s">
        <v>85</v>
      </c>
      <c r="C25" s="100">
        <v>987.2</v>
      </c>
      <c r="D25" s="72">
        <v>987.2</v>
      </c>
      <c r="E25" s="70">
        <v>987.2</v>
      </c>
      <c r="F25" s="72">
        <f>E25/D25*100</f>
        <v>100</v>
      </c>
    </row>
    <row r="26" spans="1:6" ht="12.75">
      <c r="A26" s="37" t="s">
        <v>88</v>
      </c>
      <c r="B26" s="64" t="s">
        <v>59</v>
      </c>
      <c r="C26" s="108">
        <v>2520</v>
      </c>
      <c r="D26" s="44">
        <v>2520</v>
      </c>
      <c r="E26" s="116">
        <v>3820.73</v>
      </c>
      <c r="F26" s="109">
        <f>E26/D26*100</f>
        <v>151.61626984126983</v>
      </c>
    </row>
    <row r="27" spans="1:6" ht="23.25" customHeight="1">
      <c r="A27" s="37" t="s">
        <v>90</v>
      </c>
      <c r="B27" s="107" t="s">
        <v>91</v>
      </c>
      <c r="C27" s="39"/>
      <c r="D27" s="44"/>
      <c r="E27" s="117">
        <f>E28</f>
        <v>40</v>
      </c>
      <c r="F27" s="106"/>
    </row>
    <row r="28" spans="1:6" ht="25.5">
      <c r="A28" s="110" t="s">
        <v>89</v>
      </c>
      <c r="B28" s="111" t="s">
        <v>20</v>
      </c>
      <c r="C28" s="112"/>
      <c r="D28" s="113"/>
      <c r="E28" s="114">
        <v>40</v>
      </c>
      <c r="F28" s="115"/>
    </row>
    <row r="29" spans="1:6" ht="20.25" customHeight="1">
      <c r="A29" s="37" t="s">
        <v>58</v>
      </c>
      <c r="B29" s="38" t="s">
        <v>22</v>
      </c>
      <c r="C29" s="39">
        <f>SUM(C30)</f>
        <v>0</v>
      </c>
      <c r="D29" s="44">
        <f>D30</f>
        <v>0</v>
      </c>
      <c r="E29" s="40">
        <f>E30</f>
        <v>2.39</v>
      </c>
      <c r="F29" s="47"/>
    </row>
    <row r="30" spans="1:6" ht="12.75">
      <c r="A30" s="7" t="s">
        <v>23</v>
      </c>
      <c r="B30" s="8" t="s">
        <v>50</v>
      </c>
      <c r="C30" s="23">
        <v>0</v>
      </c>
      <c r="D30" s="41"/>
      <c r="E30" s="32">
        <v>2.39</v>
      </c>
      <c r="F30" s="31"/>
    </row>
    <row r="31" spans="1:6" ht="49.5" customHeight="1">
      <c r="A31" s="55" t="s">
        <v>24</v>
      </c>
      <c r="B31" s="56" t="s">
        <v>60</v>
      </c>
      <c r="C31" s="57">
        <f>C32+C35</f>
        <v>14270.500000000002</v>
      </c>
      <c r="D31" s="73">
        <f>D32+D35</f>
        <v>14270.500000000002</v>
      </c>
      <c r="E31" s="73">
        <f>E32+E35</f>
        <v>14270.500000000002</v>
      </c>
      <c r="F31" s="74">
        <f aca="true" t="shared" si="1" ref="F31:F39">E31/D31*100</f>
        <v>100</v>
      </c>
    </row>
    <row r="32" spans="1:6" ht="27" customHeight="1">
      <c r="A32" s="94" t="s">
        <v>35</v>
      </c>
      <c r="B32" s="38" t="s">
        <v>41</v>
      </c>
      <c r="C32" s="39">
        <f>C33+C34</f>
        <v>13865.900000000001</v>
      </c>
      <c r="D32" s="95">
        <f>D33+D34</f>
        <v>13865.900000000001</v>
      </c>
      <c r="E32" s="95">
        <f>E33+E34</f>
        <v>13865.900000000001</v>
      </c>
      <c r="F32" s="96">
        <f t="shared" si="1"/>
        <v>100</v>
      </c>
    </row>
    <row r="33" spans="1:10" ht="39">
      <c r="A33" s="10" t="s">
        <v>61</v>
      </c>
      <c r="B33" s="12" t="s">
        <v>64</v>
      </c>
      <c r="C33" s="90">
        <v>5082.2</v>
      </c>
      <c r="D33" s="91">
        <v>5082.2</v>
      </c>
      <c r="E33" s="91">
        <v>5082.2</v>
      </c>
      <c r="F33" s="80">
        <f t="shared" si="1"/>
        <v>100</v>
      </c>
      <c r="G33" s="45"/>
      <c r="J33" s="45"/>
    </row>
    <row r="34" spans="1:13" ht="38.25" customHeight="1">
      <c r="A34" s="10" t="s">
        <v>62</v>
      </c>
      <c r="B34" s="12" t="s">
        <v>65</v>
      </c>
      <c r="C34" s="87">
        <v>8783.7</v>
      </c>
      <c r="D34" s="89">
        <v>8783.7</v>
      </c>
      <c r="E34" s="89">
        <v>8783.7</v>
      </c>
      <c r="F34" s="72">
        <f t="shared" si="1"/>
        <v>100</v>
      </c>
      <c r="G34" s="45"/>
      <c r="I34" s="45"/>
      <c r="M34" s="83"/>
    </row>
    <row r="35" spans="1:6" ht="13.5">
      <c r="A35" s="92" t="s">
        <v>39</v>
      </c>
      <c r="B35" s="93" t="s">
        <v>40</v>
      </c>
      <c r="C35" s="39">
        <f>C36+C37+C38+C39+C40+C41</f>
        <v>404.59999999999997</v>
      </c>
      <c r="D35" s="40">
        <f>D36+D37+D38+D39+D40+D41</f>
        <v>404.59999999999997</v>
      </c>
      <c r="E35" s="40">
        <f>E36+E37+E38+E39+E40+E41</f>
        <v>404.59999999999997</v>
      </c>
      <c r="F35" s="44">
        <f t="shared" si="1"/>
        <v>100</v>
      </c>
    </row>
    <row r="36" spans="1:9" ht="52.5" customHeight="1">
      <c r="A36" s="10" t="s">
        <v>39</v>
      </c>
      <c r="B36" s="12" t="s">
        <v>66</v>
      </c>
      <c r="C36" s="24">
        <v>254.2</v>
      </c>
      <c r="D36" s="89">
        <v>254.2</v>
      </c>
      <c r="E36" s="70">
        <v>254.2</v>
      </c>
      <c r="F36" s="72">
        <f t="shared" si="1"/>
        <v>100</v>
      </c>
      <c r="G36" s="45"/>
      <c r="I36" s="45"/>
    </row>
    <row r="37" spans="1:6" ht="52.5" customHeight="1">
      <c r="A37" s="10" t="s">
        <v>38</v>
      </c>
      <c r="B37" s="12" t="s">
        <v>63</v>
      </c>
      <c r="C37" s="24">
        <v>72.1</v>
      </c>
      <c r="D37" s="68">
        <v>72.1</v>
      </c>
      <c r="E37" s="68">
        <v>72.1</v>
      </c>
      <c r="F37" s="69">
        <f t="shared" si="1"/>
        <v>100</v>
      </c>
    </row>
    <row r="38" spans="1:6" ht="22.5" customHeight="1">
      <c r="A38" s="10" t="s">
        <v>82</v>
      </c>
      <c r="B38" s="12" t="s">
        <v>83</v>
      </c>
      <c r="C38" s="87">
        <v>22.5</v>
      </c>
      <c r="D38" s="88">
        <v>22.5</v>
      </c>
      <c r="E38" s="68">
        <v>22.5</v>
      </c>
      <c r="F38" s="69">
        <f t="shared" si="1"/>
        <v>100</v>
      </c>
    </row>
    <row r="39" spans="1:9" ht="66" customHeight="1">
      <c r="A39" s="10" t="s">
        <v>67</v>
      </c>
      <c r="B39" s="12" t="s">
        <v>68</v>
      </c>
      <c r="C39" s="24">
        <v>15</v>
      </c>
      <c r="D39" s="75">
        <v>15</v>
      </c>
      <c r="E39" s="70">
        <v>15</v>
      </c>
      <c r="F39" s="72">
        <f t="shared" si="1"/>
        <v>100</v>
      </c>
      <c r="I39" s="45"/>
    </row>
    <row r="40" spans="1:6" ht="27.75" customHeight="1">
      <c r="A40" s="10" t="s">
        <v>45</v>
      </c>
      <c r="B40" s="12" t="s">
        <v>52</v>
      </c>
      <c r="C40" s="24"/>
      <c r="D40" s="30"/>
      <c r="E40" s="30"/>
      <c r="F40" s="42"/>
    </row>
    <row r="41" spans="1:10" ht="39.75" customHeight="1">
      <c r="A41" s="84" t="s">
        <v>76</v>
      </c>
      <c r="B41" s="12" t="s">
        <v>77</v>
      </c>
      <c r="C41" s="24">
        <v>40.8</v>
      </c>
      <c r="D41" s="68">
        <v>40.8</v>
      </c>
      <c r="E41" s="68">
        <v>40.8</v>
      </c>
      <c r="F41" s="69">
        <f>E41/D41*100</f>
        <v>100</v>
      </c>
      <c r="J41" s="45"/>
    </row>
    <row r="42" spans="1:6" ht="25.5">
      <c r="A42" s="55" t="s">
        <v>25</v>
      </c>
      <c r="B42" s="56" t="s">
        <v>26</v>
      </c>
      <c r="C42" s="57">
        <f>C43</f>
        <v>1268.74</v>
      </c>
      <c r="D42" s="76">
        <f>D44+D45+D46+D47</f>
        <v>1268.74</v>
      </c>
      <c r="E42" s="73">
        <f>E43</f>
        <v>1157.54</v>
      </c>
      <c r="F42" s="74">
        <f>E42/D42*100</f>
        <v>91.23539889969575</v>
      </c>
    </row>
    <row r="43" spans="1:6" ht="18" customHeight="1">
      <c r="A43" s="7" t="s">
        <v>27</v>
      </c>
      <c r="B43" s="8" t="s">
        <v>28</v>
      </c>
      <c r="C43" s="23">
        <f>C44+C45+C46+C47</f>
        <v>1268.74</v>
      </c>
      <c r="D43" s="41">
        <f>D44+D45+D46+D47</f>
        <v>1268.74</v>
      </c>
      <c r="E43" s="29">
        <f>E44+E45+E46+E47</f>
        <v>1157.54</v>
      </c>
      <c r="F43" s="41">
        <f>F44</f>
        <v>81.425</v>
      </c>
    </row>
    <row r="44" spans="1:6" ht="15.75" customHeight="1">
      <c r="A44" s="11" t="s">
        <v>29</v>
      </c>
      <c r="B44" s="12" t="s">
        <v>30</v>
      </c>
      <c r="C44" s="23">
        <v>160</v>
      </c>
      <c r="D44" s="42">
        <v>160</v>
      </c>
      <c r="E44" s="30">
        <v>130.28</v>
      </c>
      <c r="F44" s="42">
        <f>E44/D44*100</f>
        <v>81.425</v>
      </c>
    </row>
    <row r="45" spans="1:9" ht="38.25" customHeight="1">
      <c r="A45" s="17" t="s">
        <v>71</v>
      </c>
      <c r="B45" s="18" t="s">
        <v>70</v>
      </c>
      <c r="C45" s="25">
        <v>1108.74</v>
      </c>
      <c r="D45" s="75">
        <v>1108.74</v>
      </c>
      <c r="E45" s="81" t="s">
        <v>78</v>
      </c>
      <c r="F45" s="82">
        <f>E45/D45*100</f>
        <v>92.65111748471237</v>
      </c>
      <c r="I45" s="45"/>
    </row>
    <row r="46" spans="1:6" ht="24.75" customHeight="1">
      <c r="A46" s="10" t="s">
        <v>46</v>
      </c>
      <c r="B46" s="12" t="s">
        <v>47</v>
      </c>
      <c r="C46" s="23"/>
      <c r="D46" s="27"/>
      <c r="E46" s="30"/>
      <c r="F46" s="42"/>
    </row>
    <row r="47" spans="1:6" ht="42" customHeight="1">
      <c r="A47" s="17" t="s">
        <v>46</v>
      </c>
      <c r="B47" s="18" t="s">
        <v>54</v>
      </c>
      <c r="C47" s="25"/>
      <c r="D47" s="41"/>
      <c r="E47" s="59"/>
      <c r="F47" s="41"/>
    </row>
    <row r="48" spans="1:9" ht="18.75" customHeight="1" thickBot="1">
      <c r="A48" s="19"/>
      <c r="B48" s="20" t="s">
        <v>31</v>
      </c>
      <c r="C48" s="26">
        <f>C10+C31+C42</f>
        <v>34766.44</v>
      </c>
      <c r="D48" s="77">
        <f>D10+D31+D42</f>
        <v>34766.44</v>
      </c>
      <c r="E48" s="78">
        <f>E10+E31+E42</f>
        <v>36903.51</v>
      </c>
      <c r="F48" s="79">
        <f>E48/D48*100</f>
        <v>106.14693365210819</v>
      </c>
      <c r="I48" s="45"/>
    </row>
    <row r="49" spans="1:3" ht="20.25" customHeight="1">
      <c r="A49" s="16"/>
      <c r="B49" s="13"/>
      <c r="C49" s="14"/>
    </row>
    <row r="50" spans="1:3" ht="12.75" hidden="1">
      <c r="A50" s="13" t="s">
        <v>43</v>
      </c>
      <c r="B50" s="16" t="s">
        <v>44</v>
      </c>
      <c r="C50" s="14"/>
    </row>
    <row r="51" spans="1:3" ht="12.75">
      <c r="A51" s="60" t="s">
        <v>92</v>
      </c>
      <c r="B51" s="13"/>
      <c r="C51" s="14"/>
    </row>
    <row r="52" spans="1:3" ht="12.75">
      <c r="A52" s="46" t="s">
        <v>51</v>
      </c>
      <c r="B52" s="13"/>
      <c r="C52" s="14"/>
    </row>
    <row r="53" spans="1:3" ht="12.75">
      <c r="A53" s="13"/>
      <c r="B53" s="13"/>
      <c r="C53" s="14"/>
    </row>
    <row r="54" spans="1:3" ht="12.75">
      <c r="A54" s="13"/>
      <c r="B54" s="13"/>
      <c r="C54" s="14"/>
    </row>
    <row r="55" spans="1:3" ht="12.75">
      <c r="A55" s="13"/>
      <c r="B55" s="13"/>
      <c r="C55" s="14"/>
    </row>
    <row r="56" spans="1:3" ht="12.75">
      <c r="A56" s="13"/>
      <c r="B56" s="13"/>
      <c r="C56" s="14"/>
    </row>
    <row r="57" spans="1:3" ht="12.75">
      <c r="A57" s="13"/>
      <c r="B57" s="13"/>
      <c r="C57" s="14"/>
    </row>
    <row r="58" spans="1:3" ht="12.75">
      <c r="A58" s="13"/>
      <c r="B58" s="13"/>
      <c r="C58" s="14"/>
    </row>
    <row r="59" spans="1:3" ht="12.75">
      <c r="A59" s="13"/>
      <c r="B59" s="13"/>
      <c r="C59" s="14"/>
    </row>
    <row r="60" spans="1:3" ht="12.75">
      <c r="A60" s="13"/>
      <c r="B60" s="13"/>
      <c r="C60" s="14"/>
    </row>
  </sheetData>
  <sheetProtection/>
  <mergeCells count="6">
    <mergeCell ref="F1:G1"/>
    <mergeCell ref="A8:C8"/>
    <mergeCell ref="B1:C1"/>
    <mergeCell ref="A7:C7"/>
    <mergeCell ref="B3:F3"/>
    <mergeCell ref="B4:F4"/>
  </mergeCells>
  <printOptions/>
  <pageMargins left="0.984251968503937" right="0" top="0.5905511811023623" bottom="0.1968503937007874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0"/>
  <sheetViews>
    <sheetView tabSelected="1" zoomScalePageLayoutView="0" workbookViewId="0" topLeftCell="A1">
      <selection activeCell="B4" sqref="B4:G4"/>
    </sheetView>
  </sheetViews>
  <sheetFormatPr defaultColWidth="9.140625" defaultRowHeight="12.75"/>
  <cols>
    <col min="1" max="1" width="4.8515625" style="2" customWidth="1"/>
    <col min="2" max="2" width="19.57421875" style="2" customWidth="1"/>
    <col min="3" max="3" width="6.421875" style="2" customWidth="1"/>
    <col min="4" max="4" width="44.421875" style="2" customWidth="1"/>
    <col min="5" max="5" width="18.140625" style="2" customWidth="1"/>
    <col min="6" max="6" width="12.57421875" style="2" customWidth="1"/>
    <col min="7" max="16384" width="9.140625" style="2" customWidth="1"/>
  </cols>
  <sheetData>
    <row r="1" spans="1:7" ht="12.75" customHeight="1">
      <c r="A1" s="1"/>
      <c r="B1" s="230" t="s">
        <v>210</v>
      </c>
      <c r="C1" s="230"/>
      <c r="D1" s="230"/>
      <c r="E1" s="230"/>
      <c r="F1" s="230"/>
      <c r="G1" s="230"/>
    </row>
    <row r="2" spans="1:7" ht="12.75" customHeight="1">
      <c r="A2" s="63"/>
      <c r="B2" s="231" t="s">
        <v>245</v>
      </c>
      <c r="C2" s="231"/>
      <c r="D2" s="231"/>
      <c r="E2" s="231"/>
      <c r="F2" s="231"/>
      <c r="G2" s="231"/>
    </row>
    <row r="3" spans="1:7" ht="12.75" customHeight="1">
      <c r="A3" s="15"/>
      <c r="B3" s="232" t="s">
        <v>144</v>
      </c>
      <c r="C3" s="232"/>
      <c r="D3" s="232"/>
      <c r="E3" s="232"/>
      <c r="F3" s="232"/>
      <c r="G3" s="232"/>
    </row>
    <row r="4" spans="1:7" ht="12.75" customHeight="1">
      <c r="A4" s="1"/>
      <c r="B4" s="233" t="s">
        <v>246</v>
      </c>
      <c r="C4" s="233"/>
      <c r="D4" s="233"/>
      <c r="E4" s="233"/>
      <c r="F4" s="233"/>
      <c r="G4" s="233"/>
    </row>
    <row r="5" ht="9" customHeight="1"/>
    <row r="6" ht="12.75" customHeight="1" hidden="1"/>
    <row r="7" spans="1:7" ht="18.75" customHeight="1">
      <c r="A7" s="234" t="s">
        <v>237</v>
      </c>
      <c r="B7" s="234"/>
      <c r="C7" s="234"/>
      <c r="D7" s="235"/>
      <c r="E7" s="235"/>
      <c r="F7" s="235"/>
      <c r="G7" s="235"/>
    </row>
    <row r="8" spans="1:7" ht="45.75" customHeight="1">
      <c r="A8" s="234" t="s">
        <v>241</v>
      </c>
      <c r="B8" s="234"/>
      <c r="C8" s="234"/>
      <c r="D8" s="234"/>
      <c r="E8" s="234"/>
      <c r="F8" s="234"/>
      <c r="G8" s="234"/>
    </row>
    <row r="9" spans="1:5" ht="13.5" customHeight="1">
      <c r="A9" s="189"/>
      <c r="B9" s="189"/>
      <c r="C9" s="189"/>
      <c r="D9" s="189"/>
      <c r="E9" s="187"/>
    </row>
    <row r="10" spans="1:7" ht="61.5" customHeight="1">
      <c r="A10" s="225" t="s">
        <v>207</v>
      </c>
      <c r="B10" s="226"/>
      <c r="C10" s="227"/>
      <c r="D10" s="188" t="s">
        <v>208</v>
      </c>
      <c r="E10" s="188" t="s">
        <v>243</v>
      </c>
      <c r="F10" s="188" t="s">
        <v>242</v>
      </c>
      <c r="G10" s="188" t="s">
        <v>49</v>
      </c>
    </row>
    <row r="11" spans="1:7" ht="33" customHeight="1">
      <c r="A11" s="228" t="s">
        <v>221</v>
      </c>
      <c r="B11" s="229"/>
      <c r="C11" s="229"/>
      <c r="D11" s="229"/>
      <c r="E11" s="211">
        <f>E12+E27</f>
        <v>44796.45</v>
      </c>
      <c r="F11" s="203">
        <f>F12+F27</f>
        <v>13335.54</v>
      </c>
      <c r="G11" s="204">
        <f>F11/E11*100</f>
        <v>29.76918929959852</v>
      </c>
    </row>
    <row r="12" spans="1:7" ht="26.25" customHeight="1">
      <c r="A12" s="195"/>
      <c r="B12" s="195"/>
      <c r="C12" s="195"/>
      <c r="D12" s="196" t="s">
        <v>209</v>
      </c>
      <c r="E12" s="213">
        <f>E13+E18+E20+E22+E24</f>
        <v>43540</v>
      </c>
      <c r="F12" s="205">
        <f>F13+F18+F20+F22+F24</f>
        <v>13164.59</v>
      </c>
      <c r="G12" s="206">
        <f aca="true" t="shared" si="0" ref="G12:G28">F12/E12*100</f>
        <v>30.23562241616904</v>
      </c>
    </row>
    <row r="13" spans="1:7" ht="42.75">
      <c r="A13" s="197" t="s">
        <v>159</v>
      </c>
      <c r="B13" s="197" t="s">
        <v>182</v>
      </c>
      <c r="C13" s="197" t="s">
        <v>183</v>
      </c>
      <c r="D13" s="198" t="s">
        <v>184</v>
      </c>
      <c r="E13" s="214">
        <f>SUM(E14:E17)</f>
        <v>1390</v>
      </c>
      <c r="F13" s="207">
        <f>F14+F15+F16+F17</f>
        <v>337.52</v>
      </c>
      <c r="G13" s="208">
        <f t="shared" si="0"/>
        <v>24.282014388489205</v>
      </c>
    </row>
    <row r="14" spans="1:7" ht="50.25" customHeight="1">
      <c r="A14" s="193" t="s">
        <v>159</v>
      </c>
      <c r="B14" s="193" t="s">
        <v>238</v>
      </c>
      <c r="C14" s="193" t="s">
        <v>183</v>
      </c>
      <c r="D14" s="194" t="s">
        <v>160</v>
      </c>
      <c r="E14" s="212">
        <v>480</v>
      </c>
      <c r="F14" s="209">
        <v>153.17</v>
      </c>
      <c r="G14" s="210">
        <f t="shared" si="0"/>
        <v>31.910416666666663</v>
      </c>
    </row>
    <row r="15" spans="1:7" ht="57" customHeight="1">
      <c r="A15" s="193" t="s">
        <v>159</v>
      </c>
      <c r="B15" s="193" t="s">
        <v>239</v>
      </c>
      <c r="C15" s="193" t="s">
        <v>183</v>
      </c>
      <c r="D15" s="194" t="s">
        <v>161</v>
      </c>
      <c r="E15" s="212">
        <v>10</v>
      </c>
      <c r="F15" s="209">
        <v>1</v>
      </c>
      <c r="G15" s="210">
        <f t="shared" si="0"/>
        <v>10</v>
      </c>
    </row>
    <row r="16" spans="1:7" ht="74.25" customHeight="1">
      <c r="A16" s="193" t="s">
        <v>159</v>
      </c>
      <c r="B16" s="193" t="s">
        <v>240</v>
      </c>
      <c r="C16" s="193" t="s">
        <v>183</v>
      </c>
      <c r="D16" s="194" t="s">
        <v>162</v>
      </c>
      <c r="E16" s="212">
        <v>900</v>
      </c>
      <c r="F16" s="209">
        <v>214.99</v>
      </c>
      <c r="G16" s="210">
        <f t="shared" si="0"/>
        <v>23.88777777777778</v>
      </c>
    </row>
    <row r="17" spans="1:7" ht="54" customHeight="1">
      <c r="A17" s="193" t="s">
        <v>159</v>
      </c>
      <c r="B17" s="193" t="s">
        <v>163</v>
      </c>
      <c r="C17" s="193" t="s">
        <v>183</v>
      </c>
      <c r="D17" s="194" t="s">
        <v>164</v>
      </c>
      <c r="E17" s="212">
        <v>0</v>
      </c>
      <c r="F17" s="209">
        <v>-31.64</v>
      </c>
      <c r="G17" s="210">
        <v>0</v>
      </c>
    </row>
    <row r="18" spans="1:7" ht="30" customHeight="1">
      <c r="A18" s="197" t="s">
        <v>165</v>
      </c>
      <c r="B18" s="197" t="s">
        <v>185</v>
      </c>
      <c r="C18" s="197" t="s">
        <v>183</v>
      </c>
      <c r="D18" s="198" t="s">
        <v>8</v>
      </c>
      <c r="E18" s="214">
        <f>SUM(E19:E19)</f>
        <v>27000</v>
      </c>
      <c r="F18" s="207">
        <f>F19</f>
        <v>6996.42</v>
      </c>
      <c r="G18" s="208">
        <f t="shared" si="0"/>
        <v>25.912666666666667</v>
      </c>
    </row>
    <row r="19" spans="1:7" ht="74.25" customHeight="1">
      <c r="A19" s="193" t="s">
        <v>165</v>
      </c>
      <c r="B19" s="193" t="s">
        <v>166</v>
      </c>
      <c r="C19" s="193" t="s">
        <v>183</v>
      </c>
      <c r="D19" s="199" t="s">
        <v>167</v>
      </c>
      <c r="E19" s="212">
        <v>27000</v>
      </c>
      <c r="F19" s="209">
        <v>6996.42</v>
      </c>
      <c r="G19" s="210">
        <f t="shared" si="0"/>
        <v>25.912666666666667</v>
      </c>
    </row>
    <row r="20" spans="1:7" ht="25.5" customHeight="1">
      <c r="A20" s="197" t="s">
        <v>165</v>
      </c>
      <c r="B20" s="197" t="s">
        <v>186</v>
      </c>
      <c r="C20" s="197" t="s">
        <v>183</v>
      </c>
      <c r="D20" s="198" t="s">
        <v>109</v>
      </c>
      <c r="E20" s="214">
        <f>SUM(E21:E21)</f>
        <v>150</v>
      </c>
      <c r="F20" s="207">
        <f>F21</f>
        <v>0</v>
      </c>
      <c r="G20" s="208">
        <f t="shared" si="0"/>
        <v>0</v>
      </c>
    </row>
    <row r="21" spans="1:9" ht="60.75" customHeight="1">
      <c r="A21" s="193" t="s">
        <v>165</v>
      </c>
      <c r="B21" s="193" t="s">
        <v>168</v>
      </c>
      <c r="C21" s="193" t="s">
        <v>183</v>
      </c>
      <c r="D21" s="194" t="s">
        <v>169</v>
      </c>
      <c r="E21" s="212">
        <v>150</v>
      </c>
      <c r="F21" s="209">
        <v>0</v>
      </c>
      <c r="G21" s="210">
        <f t="shared" si="0"/>
        <v>0</v>
      </c>
      <c r="I21" s="190"/>
    </row>
    <row r="22" spans="1:7" ht="35.25" customHeight="1">
      <c r="A22" s="197" t="s">
        <v>165</v>
      </c>
      <c r="B22" s="197" t="s">
        <v>187</v>
      </c>
      <c r="C22" s="197" t="s">
        <v>183</v>
      </c>
      <c r="D22" s="198" t="s">
        <v>11</v>
      </c>
      <c r="E22" s="214">
        <f>SUM(E23:E23)</f>
        <v>500</v>
      </c>
      <c r="F22" s="207">
        <f>F23</f>
        <v>415.24</v>
      </c>
      <c r="G22" s="208">
        <f t="shared" si="0"/>
        <v>83.048</v>
      </c>
    </row>
    <row r="23" spans="1:7" ht="81.75" customHeight="1">
      <c r="A23" s="193" t="s">
        <v>165</v>
      </c>
      <c r="B23" s="193" t="s">
        <v>170</v>
      </c>
      <c r="C23" s="193" t="s">
        <v>183</v>
      </c>
      <c r="D23" s="194" t="s">
        <v>171</v>
      </c>
      <c r="E23" s="212">
        <v>500</v>
      </c>
      <c r="F23" s="209">
        <v>415.24</v>
      </c>
      <c r="G23" s="210">
        <f t="shared" si="0"/>
        <v>83.048</v>
      </c>
    </row>
    <row r="24" spans="1:7" ht="24" customHeight="1">
      <c r="A24" s="197" t="s">
        <v>165</v>
      </c>
      <c r="B24" s="197" t="s">
        <v>188</v>
      </c>
      <c r="C24" s="197" t="s">
        <v>183</v>
      </c>
      <c r="D24" s="198" t="s">
        <v>12</v>
      </c>
      <c r="E24" s="214">
        <f>SUM(E25:E26)</f>
        <v>14500</v>
      </c>
      <c r="F24" s="207">
        <f>F25+F26</f>
        <v>5415.410000000001</v>
      </c>
      <c r="G24" s="208">
        <f t="shared" si="0"/>
        <v>37.347655172413795</v>
      </c>
    </row>
    <row r="25" spans="1:7" ht="72.75" customHeight="1">
      <c r="A25" s="193" t="s">
        <v>165</v>
      </c>
      <c r="B25" s="193" t="s">
        <v>172</v>
      </c>
      <c r="C25" s="193" t="s">
        <v>183</v>
      </c>
      <c r="D25" s="194" t="s">
        <v>173</v>
      </c>
      <c r="E25" s="212">
        <v>10000</v>
      </c>
      <c r="F25" s="209">
        <v>4976.1</v>
      </c>
      <c r="G25" s="210">
        <f t="shared" si="0"/>
        <v>49.761</v>
      </c>
    </row>
    <row r="26" spans="1:7" ht="68.25" customHeight="1">
      <c r="A26" s="193" t="s">
        <v>165</v>
      </c>
      <c r="B26" s="193" t="s">
        <v>174</v>
      </c>
      <c r="C26" s="193" t="s">
        <v>183</v>
      </c>
      <c r="D26" s="194" t="s">
        <v>175</v>
      </c>
      <c r="E26" s="212">
        <v>4500</v>
      </c>
      <c r="F26" s="209">
        <v>439.31</v>
      </c>
      <c r="G26" s="210">
        <f t="shared" si="0"/>
        <v>9.762444444444444</v>
      </c>
    </row>
    <row r="27" spans="1:7" ht="32.25" customHeight="1">
      <c r="A27" s="195"/>
      <c r="B27" s="195"/>
      <c r="C27" s="195"/>
      <c r="D27" s="196" t="s">
        <v>189</v>
      </c>
      <c r="E27" s="213">
        <f>E28+E32+E30</f>
        <v>1256.45</v>
      </c>
      <c r="F27" s="205">
        <f>F28+F30+F32</f>
        <v>170.95</v>
      </c>
      <c r="G27" s="206">
        <f t="shared" si="0"/>
        <v>13.605794102431451</v>
      </c>
    </row>
    <row r="28" spans="1:7" ht="42.75" customHeight="1">
      <c r="A28" s="197" t="s">
        <v>176</v>
      </c>
      <c r="B28" s="197" t="s">
        <v>190</v>
      </c>
      <c r="C28" s="197" t="s">
        <v>191</v>
      </c>
      <c r="D28" s="198" t="s">
        <v>192</v>
      </c>
      <c r="E28" s="214">
        <f>SUM(E29:E29)</f>
        <v>1246.45</v>
      </c>
      <c r="F28" s="207">
        <f>F29</f>
        <v>170.25</v>
      </c>
      <c r="G28" s="208">
        <f t="shared" si="0"/>
        <v>13.658790966344418</v>
      </c>
    </row>
    <row r="29" spans="1:7" ht="28.5" customHeight="1">
      <c r="A29" s="193" t="s">
        <v>176</v>
      </c>
      <c r="B29" s="193" t="s">
        <v>177</v>
      </c>
      <c r="C29" s="193" t="s">
        <v>193</v>
      </c>
      <c r="D29" s="194" t="s">
        <v>178</v>
      </c>
      <c r="E29" s="212">
        <v>1246.45</v>
      </c>
      <c r="F29" s="209">
        <v>170.25</v>
      </c>
      <c r="G29" s="210">
        <f>F29/E29*100</f>
        <v>13.658790966344418</v>
      </c>
    </row>
    <row r="30" spans="1:7" ht="40.5" customHeight="1">
      <c r="A30" s="197" t="s">
        <v>176</v>
      </c>
      <c r="B30" s="197" t="s">
        <v>223</v>
      </c>
      <c r="C30" s="197" t="s">
        <v>191</v>
      </c>
      <c r="D30" s="198" t="s">
        <v>224</v>
      </c>
      <c r="E30" s="214">
        <f>E31</f>
        <v>0</v>
      </c>
      <c r="F30" s="207">
        <f>F31+F32</f>
        <v>0.7</v>
      </c>
      <c r="G30" s="208">
        <v>0</v>
      </c>
    </row>
    <row r="31" spans="1:7" ht="28.5" customHeight="1">
      <c r="A31" s="193" t="s">
        <v>176</v>
      </c>
      <c r="B31" s="193" t="s">
        <v>225</v>
      </c>
      <c r="C31" s="193" t="s">
        <v>226</v>
      </c>
      <c r="D31" s="194" t="s">
        <v>227</v>
      </c>
      <c r="E31" s="212">
        <v>0</v>
      </c>
      <c r="F31" s="209">
        <v>0.7</v>
      </c>
      <c r="G31" s="210">
        <v>0</v>
      </c>
    </row>
    <row r="32" spans="1:7" ht="28.5" customHeight="1">
      <c r="A32" s="197" t="s">
        <v>176</v>
      </c>
      <c r="B32" s="197" t="s">
        <v>194</v>
      </c>
      <c r="C32" s="197" t="s">
        <v>191</v>
      </c>
      <c r="D32" s="198" t="s">
        <v>18</v>
      </c>
      <c r="E32" s="214">
        <f>SUM(E33)</f>
        <v>10</v>
      </c>
      <c r="F32" s="207">
        <f>F33</f>
        <v>0</v>
      </c>
      <c r="G32" s="208">
        <f>F32/E32*100</f>
        <v>0</v>
      </c>
    </row>
    <row r="33" spans="1:7" ht="52.5" customHeight="1">
      <c r="A33" s="193" t="s">
        <v>176</v>
      </c>
      <c r="B33" s="193" t="s">
        <v>244</v>
      </c>
      <c r="C33" s="193" t="s">
        <v>195</v>
      </c>
      <c r="D33" s="194" t="s">
        <v>181</v>
      </c>
      <c r="E33" s="212">
        <v>10</v>
      </c>
      <c r="F33" s="209">
        <v>0</v>
      </c>
      <c r="G33" s="210">
        <f>F33/E33*100</f>
        <v>0</v>
      </c>
    </row>
    <row r="34" spans="1:7" ht="26.25" customHeight="1" hidden="1">
      <c r="A34" s="200" t="s">
        <v>176</v>
      </c>
      <c r="B34" s="200" t="s">
        <v>196</v>
      </c>
      <c r="C34" s="200" t="s">
        <v>191</v>
      </c>
      <c r="D34" s="201" t="s">
        <v>197</v>
      </c>
      <c r="E34" s="215"/>
      <c r="F34" s="202"/>
      <c r="G34" s="202"/>
    </row>
    <row r="35" spans="1:7" ht="33.75" customHeight="1">
      <c r="A35" s="195" t="s">
        <v>176</v>
      </c>
      <c r="B35" s="195" t="s">
        <v>198</v>
      </c>
      <c r="C35" s="195" t="s">
        <v>191</v>
      </c>
      <c r="D35" s="196" t="s">
        <v>199</v>
      </c>
      <c r="E35" s="213">
        <f>E36+E38+E43+E46+E48</f>
        <v>14432.42</v>
      </c>
      <c r="F35" s="205">
        <f>F36+F38+F43+F46</f>
        <v>3140.06</v>
      </c>
      <c r="G35" s="206">
        <f>F35/E35*100</f>
        <v>21.756988779428536</v>
      </c>
    </row>
    <row r="36" spans="1:7" ht="25.5">
      <c r="A36" s="197" t="s">
        <v>176</v>
      </c>
      <c r="B36" s="197" t="s">
        <v>200</v>
      </c>
      <c r="C36" s="197" t="s">
        <v>222</v>
      </c>
      <c r="D36" s="191" t="s">
        <v>214</v>
      </c>
      <c r="E36" s="214">
        <f>E37</f>
        <v>11244.8</v>
      </c>
      <c r="F36" s="207">
        <f>F37</f>
        <v>3002.97</v>
      </c>
      <c r="G36" s="208">
        <f aca="true" t="shared" si="1" ref="G36:G48">F36/E36*100</f>
        <v>26.705410500853727</v>
      </c>
    </row>
    <row r="37" spans="1:7" ht="33" customHeight="1">
      <c r="A37" s="193" t="s">
        <v>176</v>
      </c>
      <c r="B37" s="193" t="s">
        <v>215</v>
      </c>
      <c r="C37" s="193" t="s">
        <v>222</v>
      </c>
      <c r="D37" s="192" t="s">
        <v>216</v>
      </c>
      <c r="E37" s="212">
        <v>11244.8</v>
      </c>
      <c r="F37" s="209">
        <v>3002.97</v>
      </c>
      <c r="G37" s="210">
        <f t="shared" si="1"/>
        <v>26.705410500853727</v>
      </c>
    </row>
    <row r="38" spans="1:7" ht="39.75" customHeight="1">
      <c r="A38" s="197" t="s">
        <v>176</v>
      </c>
      <c r="B38" s="197" t="s">
        <v>200</v>
      </c>
      <c r="C38" s="197" t="s">
        <v>222</v>
      </c>
      <c r="D38" s="198" t="s">
        <v>201</v>
      </c>
      <c r="E38" s="214">
        <f>E39+E42+E41+E40</f>
        <v>1068.38</v>
      </c>
      <c r="F38" s="207">
        <f>F39+F42+F40+F41</f>
        <v>0</v>
      </c>
      <c r="G38" s="208">
        <f t="shared" si="1"/>
        <v>0</v>
      </c>
    </row>
    <row r="39" spans="1:7" ht="42" customHeight="1" hidden="1">
      <c r="A39" s="193" t="s">
        <v>176</v>
      </c>
      <c r="B39" s="193" t="s">
        <v>217</v>
      </c>
      <c r="C39" s="193" t="s">
        <v>222</v>
      </c>
      <c r="D39" s="194" t="s">
        <v>218</v>
      </c>
      <c r="E39" s="212">
        <v>0</v>
      </c>
      <c r="F39" s="209">
        <v>0</v>
      </c>
      <c r="G39" s="210" t="e">
        <f t="shared" si="1"/>
        <v>#DIV/0!</v>
      </c>
    </row>
    <row r="40" spans="1:7" ht="42" customHeight="1" hidden="1">
      <c r="A40" s="193" t="s">
        <v>176</v>
      </c>
      <c r="B40" s="193" t="s">
        <v>230</v>
      </c>
      <c r="C40" s="193" t="s">
        <v>231</v>
      </c>
      <c r="D40" s="194" t="s">
        <v>232</v>
      </c>
      <c r="E40" s="212">
        <v>0</v>
      </c>
      <c r="F40" s="209">
        <v>0</v>
      </c>
      <c r="G40" s="210" t="e">
        <f>F40/E40*100</f>
        <v>#DIV/0!</v>
      </c>
    </row>
    <row r="41" spans="1:7" ht="0.75" customHeight="1" hidden="1">
      <c r="A41" s="193" t="s">
        <v>176</v>
      </c>
      <c r="B41" s="193" t="s">
        <v>228</v>
      </c>
      <c r="C41" s="193" t="s">
        <v>222</v>
      </c>
      <c r="D41" s="194" t="s">
        <v>229</v>
      </c>
      <c r="E41" s="212">
        <v>0</v>
      </c>
      <c r="F41" s="209">
        <v>0</v>
      </c>
      <c r="G41" s="210">
        <v>0</v>
      </c>
    </row>
    <row r="42" spans="1:7" ht="38.25" customHeight="1">
      <c r="A42" s="193" t="s">
        <v>176</v>
      </c>
      <c r="B42" s="193" t="s">
        <v>219</v>
      </c>
      <c r="C42" s="193" t="s">
        <v>222</v>
      </c>
      <c r="D42" s="194" t="s">
        <v>220</v>
      </c>
      <c r="E42" s="212">
        <v>1068.38</v>
      </c>
      <c r="F42" s="209">
        <v>0</v>
      </c>
      <c r="G42" s="210">
        <f t="shared" si="1"/>
        <v>0</v>
      </c>
    </row>
    <row r="43" spans="1:7" ht="42.75">
      <c r="A43" s="197" t="s">
        <v>176</v>
      </c>
      <c r="B43" s="197" t="s">
        <v>202</v>
      </c>
      <c r="C43" s="197" t="s">
        <v>222</v>
      </c>
      <c r="D43" s="198" t="s">
        <v>203</v>
      </c>
      <c r="E43" s="214">
        <f>SUM(E44:E45)</f>
        <v>537.8199999999999</v>
      </c>
      <c r="F43" s="207">
        <f>F44+F45</f>
        <v>137.09</v>
      </c>
      <c r="G43" s="208">
        <f t="shared" si="1"/>
        <v>25.48994087241085</v>
      </c>
    </row>
    <row r="44" spans="1:7" ht="60">
      <c r="A44" s="193" t="s">
        <v>176</v>
      </c>
      <c r="B44" s="193" t="s">
        <v>211</v>
      </c>
      <c r="C44" s="193" t="s">
        <v>222</v>
      </c>
      <c r="D44" s="194" t="s">
        <v>179</v>
      </c>
      <c r="E44" s="212">
        <v>534.3</v>
      </c>
      <c r="F44" s="209">
        <v>133.57</v>
      </c>
      <c r="G44" s="210">
        <f t="shared" si="1"/>
        <v>24.999064196144488</v>
      </c>
    </row>
    <row r="45" spans="1:7" ht="45">
      <c r="A45" s="193" t="s">
        <v>176</v>
      </c>
      <c r="B45" s="193" t="s">
        <v>212</v>
      </c>
      <c r="C45" s="193" t="s">
        <v>222</v>
      </c>
      <c r="D45" s="194" t="s">
        <v>180</v>
      </c>
      <c r="E45" s="212">
        <v>3.52</v>
      </c>
      <c r="F45" s="209">
        <v>3.52</v>
      </c>
      <c r="G45" s="210">
        <f t="shared" si="1"/>
        <v>100</v>
      </c>
    </row>
    <row r="46" spans="1:7" ht="15.75">
      <c r="A46" s="197" t="s">
        <v>176</v>
      </c>
      <c r="B46" s="197" t="s">
        <v>204</v>
      </c>
      <c r="C46" s="197" t="s">
        <v>222</v>
      </c>
      <c r="D46" s="198" t="s">
        <v>205</v>
      </c>
      <c r="E46" s="214">
        <f>SUM(E47:E47)</f>
        <v>1581.42</v>
      </c>
      <c r="F46" s="207">
        <f>F47</f>
        <v>0</v>
      </c>
      <c r="G46" s="208">
        <f t="shared" si="1"/>
        <v>0</v>
      </c>
    </row>
    <row r="47" spans="1:7" ht="27.75" customHeight="1">
      <c r="A47" s="193" t="s">
        <v>176</v>
      </c>
      <c r="B47" s="193" t="s">
        <v>213</v>
      </c>
      <c r="C47" s="193" t="s">
        <v>222</v>
      </c>
      <c r="D47" s="194" t="s">
        <v>106</v>
      </c>
      <c r="E47" s="212">
        <v>1581.42</v>
      </c>
      <c r="F47" s="209">
        <v>0</v>
      </c>
      <c r="G47" s="210">
        <f t="shared" si="1"/>
        <v>0</v>
      </c>
    </row>
    <row r="48" spans="1:7" ht="15.75" hidden="1">
      <c r="A48" s="197" t="s">
        <v>176</v>
      </c>
      <c r="B48" s="197" t="s">
        <v>235</v>
      </c>
      <c r="C48" s="197" t="s">
        <v>222</v>
      </c>
      <c r="D48" s="198" t="s">
        <v>233</v>
      </c>
      <c r="E48" s="214">
        <f>SUM(E49:E49)</f>
        <v>0</v>
      </c>
      <c r="F48" s="207">
        <f>F49</f>
        <v>0</v>
      </c>
      <c r="G48" s="210" t="e">
        <f t="shared" si="1"/>
        <v>#DIV/0!</v>
      </c>
    </row>
    <row r="49" spans="1:7" ht="21.75" customHeight="1" hidden="1">
      <c r="A49" s="193" t="s">
        <v>176</v>
      </c>
      <c r="B49" s="193" t="s">
        <v>236</v>
      </c>
      <c r="C49" s="193" t="s">
        <v>222</v>
      </c>
      <c r="D49" s="194" t="s">
        <v>234</v>
      </c>
      <c r="E49" s="212">
        <v>0</v>
      </c>
      <c r="F49" s="209">
        <v>0</v>
      </c>
      <c r="G49" s="210">
        <v>0</v>
      </c>
    </row>
    <row r="50" spans="1:7" ht="21.75" customHeight="1">
      <c r="A50" s="223" t="s">
        <v>206</v>
      </c>
      <c r="B50" s="224"/>
      <c r="C50" s="224"/>
      <c r="D50" s="224"/>
      <c r="E50" s="216">
        <f>E12+E27+E35</f>
        <v>59228.869999999995</v>
      </c>
      <c r="F50" s="217">
        <f>F35+F27+F12</f>
        <v>16475.6</v>
      </c>
      <c r="G50" s="218">
        <f>F50/E50*100</f>
        <v>27.816839997116272</v>
      </c>
    </row>
  </sheetData>
  <sheetProtection/>
  <mergeCells count="9">
    <mergeCell ref="A50:D50"/>
    <mergeCell ref="A10:C10"/>
    <mergeCell ref="A11:D11"/>
    <mergeCell ref="B1:G1"/>
    <mergeCell ref="B2:G2"/>
    <mergeCell ref="B3:G3"/>
    <mergeCell ref="B4:G4"/>
    <mergeCell ref="A7:G7"/>
    <mergeCell ref="A8:G8"/>
  </mergeCells>
  <printOptions/>
  <pageMargins left="0.7874015748031497" right="0" top="0.5905511811023623" bottom="0.1968503937007874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2"/>
  <sheetViews>
    <sheetView zoomScalePageLayoutView="0" workbookViewId="0" topLeftCell="A1">
      <selection activeCell="E1" sqref="E1"/>
    </sheetView>
  </sheetViews>
  <sheetFormatPr defaultColWidth="9.140625" defaultRowHeight="12.75"/>
  <cols>
    <col min="1" max="1" width="22.00390625" style="0" customWidth="1"/>
    <col min="2" max="2" width="16.00390625" style="0" customWidth="1"/>
    <col min="3" max="3" width="16.8515625" style="0" customWidth="1"/>
    <col min="4" max="4" width="21.140625" style="0" customWidth="1"/>
    <col min="5" max="5" width="36.421875" style="0" customWidth="1"/>
  </cols>
  <sheetData>
    <row r="1" spans="1:5" ht="26.25" thickBot="1">
      <c r="A1" s="3" t="s">
        <v>1</v>
      </c>
      <c r="B1" s="4" t="s">
        <v>2</v>
      </c>
      <c r="C1" s="21" t="s">
        <v>147</v>
      </c>
      <c r="D1" s="171" t="s">
        <v>158</v>
      </c>
      <c r="E1" s="173" t="s">
        <v>103</v>
      </c>
    </row>
    <row r="2" spans="1:5" ht="12.75">
      <c r="A2" s="49" t="s">
        <v>3</v>
      </c>
      <c r="B2" s="50" t="s">
        <v>4</v>
      </c>
      <c r="C2" s="153">
        <f>C3+C16</f>
        <v>49719.67</v>
      </c>
      <c r="D2" s="154">
        <f>D3+D16</f>
        <v>34037.26</v>
      </c>
      <c r="E2" s="174">
        <f aca="true" t="shared" si="0" ref="E2:E7">D2/C2*100</f>
        <v>68.45833852075044</v>
      </c>
    </row>
    <row r="3" spans="1:5" ht="28.5">
      <c r="A3" s="124" t="s">
        <v>5</v>
      </c>
      <c r="B3" s="125" t="s">
        <v>53</v>
      </c>
      <c r="C3" s="155">
        <f>C4+C8+C10+C6</f>
        <v>38289.9</v>
      </c>
      <c r="D3" s="156">
        <f>D4+D6+D8+D10</f>
        <v>28718.15</v>
      </c>
      <c r="E3" s="175">
        <f t="shared" si="0"/>
        <v>75.00189344970866</v>
      </c>
    </row>
    <row r="4" spans="1:5" ht="25.5">
      <c r="A4" s="5" t="s">
        <v>5</v>
      </c>
      <c r="B4" s="6" t="s">
        <v>6</v>
      </c>
      <c r="C4" s="157">
        <f>C5</f>
        <v>16751</v>
      </c>
      <c r="D4" s="158">
        <f>D5</f>
        <v>11821.12</v>
      </c>
      <c r="E4" s="176">
        <f t="shared" si="0"/>
        <v>70.56963763357412</v>
      </c>
    </row>
    <row r="5" spans="1:5" ht="25.5">
      <c r="A5" s="7" t="s">
        <v>129</v>
      </c>
      <c r="B5" s="8" t="s">
        <v>8</v>
      </c>
      <c r="C5" s="142">
        <v>16751</v>
      </c>
      <c r="D5" s="159">
        <v>11821.12</v>
      </c>
      <c r="E5" s="177">
        <f t="shared" si="0"/>
        <v>70.56963763357412</v>
      </c>
    </row>
    <row r="6" spans="1:5" ht="42.75">
      <c r="A6" s="180" t="s">
        <v>148</v>
      </c>
      <c r="B6" s="183" t="s">
        <v>149</v>
      </c>
      <c r="C6" s="185">
        <f>C7</f>
        <v>1660.6</v>
      </c>
      <c r="D6" s="184">
        <f>D7</f>
        <v>949.59</v>
      </c>
      <c r="E6" s="177">
        <f t="shared" si="0"/>
        <v>57.18354811513912</v>
      </c>
    </row>
    <row r="7" spans="1:5" ht="23.25">
      <c r="A7" s="181" t="s">
        <v>150</v>
      </c>
      <c r="B7" s="182" t="s">
        <v>151</v>
      </c>
      <c r="C7" s="186">
        <v>1660.6</v>
      </c>
      <c r="D7" s="159">
        <v>949.59</v>
      </c>
      <c r="E7" s="177">
        <f t="shared" si="0"/>
        <v>57.18354811513912</v>
      </c>
    </row>
    <row r="8" spans="1:5" ht="25.5">
      <c r="A8" s="5" t="s">
        <v>107</v>
      </c>
      <c r="B8" s="6" t="s">
        <v>108</v>
      </c>
      <c r="C8" s="157">
        <f>C9</f>
        <v>8.3</v>
      </c>
      <c r="D8" s="160">
        <f>D9</f>
        <v>18.06</v>
      </c>
      <c r="E8" s="176">
        <f>E9</f>
        <v>217.59036144578312</v>
      </c>
    </row>
    <row r="9" spans="1:5" ht="38.25">
      <c r="A9" s="7" t="s">
        <v>130</v>
      </c>
      <c r="B9" s="8" t="s">
        <v>109</v>
      </c>
      <c r="C9" s="142">
        <v>8.3</v>
      </c>
      <c r="D9" s="161">
        <v>18.06</v>
      </c>
      <c r="E9" s="177">
        <f aca="true" t="shared" si="1" ref="E9:E18">D9/C9*100</f>
        <v>217.59036144578312</v>
      </c>
    </row>
    <row r="10" spans="1:5" ht="25.5">
      <c r="A10" s="5" t="s">
        <v>9</v>
      </c>
      <c r="B10" s="6" t="s">
        <v>10</v>
      </c>
      <c r="C10" s="157">
        <f>C11+C12+C15+C13+C14</f>
        <v>19870</v>
      </c>
      <c r="D10" s="158">
        <f>D11+D12+D15+D13+D14</f>
        <v>15929.38</v>
      </c>
      <c r="E10" s="176">
        <f t="shared" si="1"/>
        <v>80.16799194765979</v>
      </c>
    </row>
    <row r="11" spans="1:5" ht="38.25">
      <c r="A11" s="7" t="s">
        <v>131</v>
      </c>
      <c r="B11" s="8" t="s">
        <v>11</v>
      </c>
      <c r="C11" s="142">
        <v>370</v>
      </c>
      <c r="D11" s="159">
        <v>359.47</v>
      </c>
      <c r="E11" s="177">
        <f t="shared" si="1"/>
        <v>97.15405405405406</v>
      </c>
    </row>
    <row r="12" spans="1:5" ht="38.25">
      <c r="A12" s="7" t="s">
        <v>132</v>
      </c>
      <c r="B12" s="8" t="s">
        <v>138</v>
      </c>
      <c r="C12" s="142">
        <v>2000</v>
      </c>
      <c r="D12" s="159">
        <v>1447.34</v>
      </c>
      <c r="E12" s="177">
        <f t="shared" si="1"/>
        <v>72.36699999999999</v>
      </c>
    </row>
    <row r="13" spans="1:5" ht="25.5">
      <c r="A13" s="7" t="s">
        <v>140</v>
      </c>
      <c r="B13" s="8" t="s">
        <v>139</v>
      </c>
      <c r="C13" s="142">
        <v>3500</v>
      </c>
      <c r="D13" s="159">
        <v>1828.51</v>
      </c>
      <c r="E13" s="177">
        <f t="shared" si="1"/>
        <v>52.24314285714286</v>
      </c>
    </row>
    <row r="14" spans="1:5" ht="25.5">
      <c r="A14" s="7" t="s">
        <v>133</v>
      </c>
      <c r="B14" s="8" t="s">
        <v>141</v>
      </c>
      <c r="C14" s="142">
        <v>6000</v>
      </c>
      <c r="D14" s="159">
        <v>7863.49</v>
      </c>
      <c r="E14" s="177">
        <f t="shared" si="1"/>
        <v>131.05816666666666</v>
      </c>
    </row>
    <row r="15" spans="1:5" ht="25.5">
      <c r="A15" s="7" t="s">
        <v>143</v>
      </c>
      <c r="B15" s="8" t="s">
        <v>142</v>
      </c>
      <c r="C15" s="142">
        <v>8000</v>
      </c>
      <c r="D15" s="159">
        <v>4430.57</v>
      </c>
      <c r="E15" s="177">
        <f t="shared" si="1"/>
        <v>55.382124999999995</v>
      </c>
    </row>
    <row r="16" spans="1:5" ht="28.5">
      <c r="A16" s="126"/>
      <c r="B16" s="127" t="s">
        <v>123</v>
      </c>
      <c r="C16" s="162">
        <f>C17+C22+C29+C31+C33</f>
        <v>11429.77</v>
      </c>
      <c r="D16" s="163">
        <f>D17+D22+D29+D31+D33</f>
        <v>5319.11</v>
      </c>
      <c r="E16" s="175">
        <f t="shared" si="1"/>
        <v>46.537331897317266</v>
      </c>
    </row>
    <row r="17" spans="1:5" ht="89.25">
      <c r="A17" s="35" t="s">
        <v>13</v>
      </c>
      <c r="B17" s="123" t="s">
        <v>14</v>
      </c>
      <c r="C17" s="164">
        <f>C18+C19+C20+C21</f>
        <v>8200</v>
      </c>
      <c r="D17" s="135">
        <f>D18+D19+D20+D21</f>
        <v>4614.19</v>
      </c>
      <c r="E17" s="178">
        <f t="shared" si="1"/>
        <v>56.270609756097556</v>
      </c>
    </row>
    <row r="18" spans="1:5" ht="242.25">
      <c r="A18" s="7" t="s">
        <v>134</v>
      </c>
      <c r="B18" s="8" t="s">
        <v>114</v>
      </c>
      <c r="C18" s="142">
        <v>7100</v>
      </c>
      <c r="D18" s="136">
        <v>4044.36</v>
      </c>
      <c r="E18" s="177">
        <f t="shared" si="1"/>
        <v>56.96281690140845</v>
      </c>
    </row>
    <row r="19" spans="1:5" ht="191.25">
      <c r="A19" s="10" t="s">
        <v>42</v>
      </c>
      <c r="B19" s="12" t="s">
        <v>115</v>
      </c>
      <c r="C19" s="142">
        <v>0</v>
      </c>
      <c r="D19" s="137">
        <v>2.13</v>
      </c>
      <c r="E19" s="177">
        <v>0</v>
      </c>
    </row>
    <row r="20" spans="1:5" ht="127.5">
      <c r="A20" s="7" t="s">
        <v>80</v>
      </c>
      <c r="B20" s="8" t="s">
        <v>116</v>
      </c>
      <c r="C20" s="142">
        <v>280</v>
      </c>
      <c r="D20" s="136">
        <v>177.34</v>
      </c>
      <c r="E20" s="177">
        <f>D20/C20*100</f>
        <v>63.33571428571428</v>
      </c>
    </row>
    <row r="21" spans="1:5" ht="63.75">
      <c r="A21" s="7" t="s">
        <v>112</v>
      </c>
      <c r="B21" s="8" t="s">
        <v>157</v>
      </c>
      <c r="C21" s="142">
        <v>820</v>
      </c>
      <c r="D21" s="136">
        <v>390.36</v>
      </c>
      <c r="E21" s="177">
        <f>D21/C21*100</f>
        <v>47.60487804878049</v>
      </c>
    </row>
    <row r="22" spans="1:5" ht="76.5">
      <c r="A22" s="37" t="s">
        <v>93</v>
      </c>
      <c r="B22" s="38" t="s">
        <v>72</v>
      </c>
      <c r="C22" s="138">
        <f>C25+C26+C27+C28</f>
        <v>229.77</v>
      </c>
      <c r="D22" s="139">
        <f>D25+D26+D27+D28</f>
        <v>115.91000000000001</v>
      </c>
      <c r="E22" s="178">
        <f>D22/C22*100</f>
        <v>50.44609827218524</v>
      </c>
    </row>
    <row r="23" spans="1:5" ht="51">
      <c r="A23" s="5" t="s">
        <v>17</v>
      </c>
      <c r="B23" s="6" t="s">
        <v>18</v>
      </c>
      <c r="C23" s="140">
        <f>SUM(C24)</f>
        <v>0</v>
      </c>
      <c r="D23" s="172"/>
      <c r="E23" s="179"/>
    </row>
    <row r="24" spans="1:5" ht="102">
      <c r="A24" s="7" t="s">
        <v>19</v>
      </c>
      <c r="B24" s="8" t="s">
        <v>20</v>
      </c>
      <c r="C24" s="141">
        <v>0</v>
      </c>
      <c r="D24" s="172"/>
      <c r="E24" s="179"/>
    </row>
    <row r="25" spans="1:5" ht="63.75">
      <c r="A25" s="7" t="s">
        <v>84</v>
      </c>
      <c r="B25" s="8" t="s">
        <v>113</v>
      </c>
      <c r="C25" s="142">
        <v>0</v>
      </c>
      <c r="D25" s="137">
        <v>0</v>
      </c>
      <c r="E25" s="177">
        <v>0</v>
      </c>
    </row>
    <row r="26" spans="1:5" ht="114.75">
      <c r="A26" s="7" t="s">
        <v>94</v>
      </c>
      <c r="B26" s="8" t="s">
        <v>111</v>
      </c>
      <c r="C26" s="143">
        <v>0</v>
      </c>
      <c r="D26" s="136">
        <v>0</v>
      </c>
      <c r="E26" s="177">
        <v>0</v>
      </c>
    </row>
    <row r="27" spans="1:5" ht="114.75">
      <c r="A27" s="7" t="s">
        <v>135</v>
      </c>
      <c r="B27" s="8" t="s">
        <v>110</v>
      </c>
      <c r="C27" s="143">
        <v>200</v>
      </c>
      <c r="D27" s="144">
        <v>86.15</v>
      </c>
      <c r="E27" s="177">
        <f>D27/C27*100</f>
        <v>43.075</v>
      </c>
    </row>
    <row r="28" spans="1:5" ht="51">
      <c r="A28" s="7" t="s">
        <v>153</v>
      </c>
      <c r="B28" s="8" t="s">
        <v>152</v>
      </c>
      <c r="C28" s="143">
        <v>29.77</v>
      </c>
      <c r="D28" s="144">
        <v>29.76</v>
      </c>
      <c r="E28" s="177">
        <f>D28/C28*100</f>
        <v>99.96640913671482</v>
      </c>
    </row>
    <row r="29" spans="1:5" ht="63.75">
      <c r="A29" s="37" t="s">
        <v>95</v>
      </c>
      <c r="B29" s="64" t="s">
        <v>96</v>
      </c>
      <c r="C29" s="145">
        <f>C30</f>
        <v>3000</v>
      </c>
      <c r="D29" s="146">
        <f>D30</f>
        <v>588.51</v>
      </c>
      <c r="E29" s="178">
        <f>D29/C29*100</f>
        <v>19.616999999999997</v>
      </c>
    </row>
    <row r="30" spans="1:5" ht="127.5">
      <c r="A30" s="121" t="s">
        <v>136</v>
      </c>
      <c r="B30" s="122" t="s">
        <v>117</v>
      </c>
      <c r="C30" s="143">
        <v>3000</v>
      </c>
      <c r="D30" s="137">
        <v>588.51</v>
      </c>
      <c r="E30" s="177">
        <f>D30/C30*100</f>
        <v>19.616999999999997</v>
      </c>
    </row>
    <row r="31" spans="1:5" ht="38.25">
      <c r="A31" s="37" t="s">
        <v>90</v>
      </c>
      <c r="B31" s="107" t="s">
        <v>91</v>
      </c>
      <c r="C31" s="138">
        <f>C32</f>
        <v>0</v>
      </c>
      <c r="D31" s="139">
        <f>D32</f>
        <v>0.5</v>
      </c>
      <c r="E31" s="177">
        <v>0</v>
      </c>
    </row>
    <row r="32" spans="1:5" ht="102">
      <c r="A32" s="110" t="s">
        <v>89</v>
      </c>
      <c r="B32" s="111" t="s">
        <v>20</v>
      </c>
      <c r="C32" s="165">
        <v>0</v>
      </c>
      <c r="D32" s="147">
        <v>0.5</v>
      </c>
      <c r="E32" s="177">
        <v>0</v>
      </c>
    </row>
    <row r="33" spans="1:5" ht="38.25">
      <c r="A33" s="37" t="s">
        <v>21</v>
      </c>
      <c r="B33" s="38" t="s">
        <v>22</v>
      </c>
      <c r="C33" s="138">
        <f>C34+C35+C36</f>
        <v>0</v>
      </c>
      <c r="D33" s="139">
        <f>D34+D35+D36</f>
        <v>0</v>
      </c>
      <c r="E33" s="150">
        <v>0</v>
      </c>
    </row>
    <row r="34" spans="1:5" ht="51">
      <c r="A34" s="7" t="s">
        <v>124</v>
      </c>
      <c r="B34" s="8" t="s">
        <v>97</v>
      </c>
      <c r="C34" s="142">
        <v>0</v>
      </c>
      <c r="D34" s="137">
        <v>0</v>
      </c>
      <c r="E34" s="177">
        <v>0</v>
      </c>
    </row>
    <row r="35" spans="1:5" ht="38.25">
      <c r="A35" s="7" t="s">
        <v>98</v>
      </c>
      <c r="B35" s="8" t="s">
        <v>120</v>
      </c>
      <c r="C35" s="142">
        <v>0</v>
      </c>
      <c r="D35" s="136">
        <v>0</v>
      </c>
      <c r="E35" s="177">
        <v>0</v>
      </c>
    </row>
    <row r="36" spans="1:5" ht="38.25">
      <c r="A36" s="7" t="s">
        <v>99</v>
      </c>
      <c r="B36" s="8" t="s">
        <v>121</v>
      </c>
      <c r="C36" s="142">
        <v>0</v>
      </c>
      <c r="D36" s="136">
        <v>0</v>
      </c>
      <c r="E36" s="177">
        <v>0</v>
      </c>
    </row>
    <row r="37" spans="1:5" ht="102">
      <c r="A37" s="55" t="s">
        <v>24</v>
      </c>
      <c r="B37" s="56" t="s">
        <v>104</v>
      </c>
      <c r="C37" s="166">
        <f>C38+C44+C41</f>
        <v>3241.0600000000004</v>
      </c>
      <c r="D37" s="148">
        <f>D38+D44+D41</f>
        <v>3018.42</v>
      </c>
      <c r="E37" s="174">
        <f>D37/C37*100</f>
        <v>93.13064244413863</v>
      </c>
    </row>
    <row r="38" spans="1:5" ht="76.5">
      <c r="A38" s="94" t="s">
        <v>35</v>
      </c>
      <c r="B38" s="38" t="s">
        <v>41</v>
      </c>
      <c r="C38" s="138">
        <f>C39+C40</f>
        <v>0</v>
      </c>
      <c r="D38" s="149">
        <f>D39+D40</f>
        <v>0</v>
      </c>
      <c r="E38" s="178">
        <v>0</v>
      </c>
    </row>
    <row r="39" spans="1:5" ht="102.75">
      <c r="A39" s="10" t="s">
        <v>61</v>
      </c>
      <c r="B39" s="12" t="s">
        <v>64</v>
      </c>
      <c r="C39" s="142">
        <v>0</v>
      </c>
      <c r="D39" s="136">
        <v>0</v>
      </c>
      <c r="E39" s="177">
        <v>0</v>
      </c>
    </row>
    <row r="40" spans="1:5" ht="115.5">
      <c r="A40" s="10" t="s">
        <v>102</v>
      </c>
      <c r="B40" s="12" t="s">
        <v>119</v>
      </c>
      <c r="C40" s="167">
        <v>0</v>
      </c>
      <c r="D40" s="137">
        <v>0</v>
      </c>
      <c r="E40" s="177">
        <v>0</v>
      </c>
    </row>
    <row r="41" spans="1:5" ht="104.25">
      <c r="A41" s="131" t="s">
        <v>125</v>
      </c>
      <c r="B41" s="132" t="s">
        <v>127</v>
      </c>
      <c r="C41" s="138">
        <f>C42+C43</f>
        <v>2214.63</v>
      </c>
      <c r="D41" s="151">
        <f>D42+D43</f>
        <v>2015.88</v>
      </c>
      <c r="E41" s="178">
        <f>E42+E43</f>
        <v>0</v>
      </c>
    </row>
    <row r="42" spans="1:5" ht="60">
      <c r="A42" s="129" t="s">
        <v>126</v>
      </c>
      <c r="B42" s="130" t="s">
        <v>128</v>
      </c>
      <c r="C42" s="167">
        <v>969.4</v>
      </c>
      <c r="D42" s="152">
        <v>770.65</v>
      </c>
      <c r="E42" s="177">
        <v>0</v>
      </c>
    </row>
    <row r="43" spans="1:5" ht="90">
      <c r="A43" s="129" t="s">
        <v>154</v>
      </c>
      <c r="B43" s="130" t="s">
        <v>155</v>
      </c>
      <c r="C43" s="168">
        <v>1245.23</v>
      </c>
      <c r="D43" s="152">
        <v>1245.23</v>
      </c>
      <c r="E43" s="177">
        <v>0</v>
      </c>
    </row>
    <row r="44" spans="1:5" ht="13.5">
      <c r="A44" s="92" t="s">
        <v>39</v>
      </c>
      <c r="B44" s="93" t="s">
        <v>40</v>
      </c>
      <c r="C44" s="138">
        <f>C45+C47+C48+C46</f>
        <v>1026.43</v>
      </c>
      <c r="D44" s="139">
        <f>D45+D47+D48+D46</f>
        <v>1002.5400000000001</v>
      </c>
      <c r="E44" s="178">
        <f aca="true" t="shared" si="2" ref="E44:E49">D44/C44*100</f>
        <v>97.67251541751509</v>
      </c>
    </row>
    <row r="45" spans="1:5" ht="167.25">
      <c r="A45" s="10" t="s">
        <v>100</v>
      </c>
      <c r="B45" s="12" t="s">
        <v>122</v>
      </c>
      <c r="C45" s="167">
        <v>498.35</v>
      </c>
      <c r="D45" s="137">
        <v>498.35</v>
      </c>
      <c r="E45" s="177">
        <f t="shared" si="2"/>
        <v>100</v>
      </c>
    </row>
    <row r="46" spans="1:5" ht="89.25">
      <c r="A46" s="10" t="s">
        <v>145</v>
      </c>
      <c r="B46" s="12" t="s">
        <v>146</v>
      </c>
      <c r="C46" s="167">
        <v>1</v>
      </c>
      <c r="D46" s="152">
        <v>1</v>
      </c>
      <c r="E46" s="177">
        <f t="shared" si="2"/>
        <v>100</v>
      </c>
    </row>
    <row r="47" spans="1:5" ht="192.75">
      <c r="A47" s="10" t="s">
        <v>101</v>
      </c>
      <c r="B47" s="12" t="s">
        <v>118</v>
      </c>
      <c r="C47" s="167">
        <v>91.1</v>
      </c>
      <c r="D47" s="136">
        <v>68.32</v>
      </c>
      <c r="E47" s="177">
        <f t="shared" si="2"/>
        <v>74.99451152579583</v>
      </c>
    </row>
    <row r="48" spans="1:5" ht="77.25" thickBot="1">
      <c r="A48" s="17" t="s">
        <v>105</v>
      </c>
      <c r="B48" s="18" t="s">
        <v>106</v>
      </c>
      <c r="C48" s="169">
        <v>435.98</v>
      </c>
      <c r="D48" s="137">
        <v>434.87</v>
      </c>
      <c r="E48" s="177">
        <f t="shared" si="2"/>
        <v>99.74540116519105</v>
      </c>
    </row>
    <row r="49" spans="1:5" ht="26.25" thickBot="1">
      <c r="A49" s="61"/>
      <c r="B49" s="62" t="s">
        <v>31</v>
      </c>
      <c r="C49" s="170">
        <f>C2+C37</f>
        <v>52960.729999999996</v>
      </c>
      <c r="D49" s="134">
        <f>D2+D37</f>
        <v>37055.68</v>
      </c>
      <c r="E49" s="175">
        <f t="shared" si="2"/>
        <v>69.96821984893336</v>
      </c>
    </row>
    <row r="50" spans="1:5" ht="24">
      <c r="A50" s="13" t="s">
        <v>43</v>
      </c>
      <c r="B50" s="16" t="s">
        <v>44</v>
      </c>
      <c r="C50" s="14"/>
      <c r="D50" s="2"/>
      <c r="E50" s="2"/>
    </row>
    <row r="51" spans="1:5" ht="12.75">
      <c r="A51" s="133" t="s">
        <v>156</v>
      </c>
      <c r="B51" s="13"/>
      <c r="C51" s="14"/>
      <c r="D51" s="2"/>
      <c r="E51" s="2"/>
    </row>
    <row r="52" spans="1:5" ht="12.75">
      <c r="A52" s="128" t="s">
        <v>137</v>
      </c>
      <c r="B52" s="13"/>
      <c r="C52" s="14"/>
      <c r="D52" s="2"/>
      <c r="E52" s="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2019-03-13T09:05:42Z</cp:lastPrinted>
  <dcterms:created xsi:type="dcterms:W3CDTF">1996-10-08T23:32:33Z</dcterms:created>
  <dcterms:modified xsi:type="dcterms:W3CDTF">2020-06-15T10:37:06Z</dcterms:modified>
  <cp:category/>
  <cp:version/>
  <cp:contentType/>
  <cp:contentStatus/>
</cp:coreProperties>
</file>