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3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1028800,00
1489600,00
533864,00</t>
        </r>
      </text>
    </comment>
  </commentList>
</comments>
</file>

<file path=xl/sharedStrings.xml><?xml version="1.0" encoding="utf-8"?>
<sst xmlns="http://schemas.openxmlformats.org/spreadsheetml/2006/main" count="358" uniqueCount="246">
  <si>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</si>
  <si>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</si>
  <si>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</si>
  <si>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</si>
  <si>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</si>
  <si>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</si>
  <si>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</si>
  <si>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</si>
  <si>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</si>
  <si>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</si>
  <si>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</si>
  <si>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</si>
  <si>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</si>
  <si>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</si>
  <si>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</si>
  <si>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</si>
  <si>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</si>
  <si>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</si>
  <si>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</si>
  <si>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</si>
  <si>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</si>
  <si>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</si>
  <si>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</si>
  <si>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</si>
  <si>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</si>
  <si>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</si>
  <si>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</si>
  <si>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</si>
  <si>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</si>
  <si>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</si>
  <si>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</si>
  <si>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</si>
  <si>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</si>
  <si>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</si>
  <si>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</si>
  <si>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</si>
  <si>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</si>
  <si>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</si>
  <si>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</si>
  <si>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</si>
  <si>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</si>
  <si>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</si>
  <si>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</si>
  <si>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</si>
  <si>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</si>
  <si>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</si>
  <si>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</si>
  <si>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</si>
  <si>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</si>
  <si>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</si>
  <si>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</si>
  <si>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</si>
  <si>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</si>
  <si>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</si>
  <si>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</si>
  <si>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</si>
  <si>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</si>
  <si>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</si>
  <si>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</si>
  <si>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</si>
  <si>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</si>
  <si>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</si>
  <si>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</si>
  <si>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</si>
  <si>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</si>
  <si>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</si>
  <si>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</si>
  <si>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</si>
  <si>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</si>
  <si>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</si>
  <si>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</si>
  <si>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</si>
  <si>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</si>
  <si>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</si>
  <si>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</si>
  <si>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</si>
  <si>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</si>
  <si>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</si>
  <si>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</si>
  <si>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</si>
  <si>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</si>
  <si>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</si>
  <si>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</si>
  <si>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</si>
  <si>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</si>
  <si>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</si>
  <si>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</si>
  <si>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</si>
  <si>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</si>
  <si>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</si>
  <si>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</si>
  <si>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</si>
  <si>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</si>
  <si>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</si>
  <si>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</si>
  <si>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</si>
  <si>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</si>
  <si>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</si>
  <si>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</si>
  <si>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</si>
  <si>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</si>
  <si>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</si>
  <si>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</si>
  <si>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</si>
  <si>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</si>
  <si>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</si>
  <si>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</si>
  <si>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</si>
  <si>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</si>
  <si>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</si>
  <si>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</si>
  <si>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</si>
  <si>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</si>
  <si>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</si>
  <si>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</si>
  <si>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</si>
  <si>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</si>
  <si>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</si>
  <si>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</si>
  <si>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</si>
  <si>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</si>
  <si>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</si>
  <si>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</si>
  <si>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</si>
  <si>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</si>
  <si>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</si>
  <si>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</si>
  <si>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</si>
  <si>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</si>
  <si>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</si>
  <si>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</si>
  <si>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</si>
  <si>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</si>
  <si>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</si>
  <si>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</si>
  <si>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</si>
  <si>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</si>
  <si>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</si>
  <si>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</si>
  <si>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</si>
  <si>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</si>
  <si>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</si>
  <si>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</si>
  <si>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</si>
  <si>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</si>
  <si>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</si>
  <si>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</si>
  <si>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</si>
  <si>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</si>
  <si>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</si>
  <si>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</si>
  <si>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</si>
  <si>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</si>
  <si>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</si>
  <si>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</si>
  <si>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</si>
  <si>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</si>
  <si>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</si>
  <si>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</si>
  <si>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</si>
  <si>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</si>
  <si>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</si>
  <si>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</si>
  <si>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</si>
  <si>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</si>
  <si>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</si>
  <si>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</si>
  <si>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</si>
  <si>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</si>
  <si>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</si>
  <si>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</si>
  <si>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</si>
  <si>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</si>
  <si>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</si>
  <si>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</si>
  <si>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</si>
  <si>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</si>
  <si>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</si>
  <si>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</si>
  <si>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</si>
  <si>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</si>
  <si>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</si>
  <si>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</si>
  <si>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</si>
  <si>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</si>
  <si>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</si>
  <si>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</si>
  <si>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</si>
  <si>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</si>
  <si>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</si>
  <si>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</si>
  <si>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</si>
  <si>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</si>
  <si>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</si>
  <si>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</si>
  <si>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</si>
  <si>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</si>
  <si>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</si>
  <si>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</si>
  <si>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</si>
  <si>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</si>
  <si>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</si>
  <si>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</si>
  <si>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</si>
  <si>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</si>
  <si>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</si>
  <si>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</si>
  <si>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</si>
  <si>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</si>
  <si>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</si>
  <si>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</si>
  <si>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</si>
  <si>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</si>
  <si>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</si>
  <si>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</si>
  <si>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</si>
  <si>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</si>
  <si>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</si>
  <si>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</si>
  <si>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</si>
  <si>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</si>
  <si>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</si>
  <si>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</si>
  <si>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</si>
  <si>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</si>
  <si>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</si>
  <si>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</si>
  <si>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</si>
  <si>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</si>
  <si>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</si>
  <si>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</si>
  <si>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</si>
  <si>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</si>
  <si>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</si>
  <si>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</si>
  <si>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1.03.02.23.0.01.0.000</t>
  </si>
  <si>
    <t>1.03.02.24.0.01.0.000</t>
  </si>
  <si>
    <t>1.03.02.25.0.01.0.000</t>
  </si>
  <si>
    <t>1.17.05.05.0.10.0.000</t>
  </si>
  <si>
    <t>1.8.0</t>
  </si>
  <si>
    <t>Прочие неналоговые доходы бюджетов поселений</t>
  </si>
  <si>
    <t xml:space="preserve">     Ожидаемое поступление доходов в бюджет  </t>
  </si>
  <si>
    <t xml:space="preserve">2 02 16001 10 0000 </t>
  </si>
  <si>
    <t xml:space="preserve"> МО Большеколпанское  сельское  поселение на 2020 год</t>
  </si>
  <si>
    <t>Ожидаемое исполнение за 2020г.</t>
  </si>
  <si>
    <t>Утверждено на 2020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</si>
</sst>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2" fontId="5" fillId="37" borderId="13" xfId="0" applyNumberFormat="1" applyFont="1" applyFill="1" applyBorder="1" applyAlignment="1">
      <alignment horizontal="center"/>
    </xf>
    <xf numFmtId="180" fontId="5" fillId="37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0" t="s">
        <v>73</v>
      </c>
      <c r="C3" s="220"/>
      <c r="D3" s="220"/>
      <c r="E3" s="220"/>
      <c r="F3" s="220"/>
      <c r="G3" s="118"/>
    </row>
    <row r="4" spans="1:6" ht="12.75" customHeight="1">
      <c r="A4" s="1"/>
      <c r="B4" s="220" t="s">
        <v>74</v>
      </c>
      <c r="C4" s="220"/>
      <c r="D4" s="220"/>
      <c r="E4" s="220"/>
      <c r="F4" s="220"/>
    </row>
    <row r="5" ht="9" customHeight="1"/>
    <row r="6" ht="12.75" customHeight="1" hidden="1"/>
    <row r="7" spans="1:3" ht="15">
      <c r="A7" s="219" t="s">
        <v>37</v>
      </c>
      <c r="B7" s="219"/>
      <c r="C7" s="219"/>
    </row>
    <row r="8" spans="1:5" ht="24" customHeight="1" thickBot="1">
      <c r="A8" s="218" t="s">
        <v>86</v>
      </c>
      <c r="B8" s="218"/>
      <c r="C8" s="21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3.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6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9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9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6.2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.75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6.2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3.8515625" style="2" customWidth="1"/>
    <col min="7" max="16384" width="9.140625" style="2" customWidth="1"/>
  </cols>
  <sheetData>
    <row r="1" ht="9" customHeight="1"/>
    <row r="2" ht="12.75" customHeight="1" hidden="1"/>
    <row r="3" spans="1:7" ht="18.75" customHeight="1">
      <c r="A3" s="228" t="s">
        <v>241</v>
      </c>
      <c r="B3" s="228"/>
      <c r="C3" s="228"/>
      <c r="D3" s="229"/>
      <c r="E3" s="229"/>
      <c r="F3" s="229"/>
      <c r="G3" s="229"/>
    </row>
    <row r="4" spans="1:7" ht="45.75" customHeight="1">
      <c r="A4" s="228" t="s">
        <v>243</v>
      </c>
      <c r="B4" s="228"/>
      <c r="C4" s="228"/>
      <c r="D4" s="228"/>
      <c r="E4" s="228"/>
      <c r="F4" s="228"/>
      <c r="G4" s="228"/>
    </row>
    <row r="5" spans="1:5" ht="13.5" customHeight="1">
      <c r="A5" s="189"/>
      <c r="B5" s="189"/>
      <c r="C5" s="189"/>
      <c r="D5" s="189"/>
      <c r="E5" s="187"/>
    </row>
    <row r="6" spans="1:7" ht="61.5" customHeight="1">
      <c r="A6" s="223" t="s">
        <v>207</v>
      </c>
      <c r="B6" s="224"/>
      <c r="C6" s="225"/>
      <c r="D6" s="188" t="s">
        <v>208</v>
      </c>
      <c r="E6" s="188" t="s">
        <v>245</v>
      </c>
      <c r="F6" s="188" t="s">
        <v>244</v>
      </c>
      <c r="G6" s="188" t="s">
        <v>49</v>
      </c>
    </row>
    <row r="7" spans="1:7" ht="33" customHeight="1">
      <c r="A7" s="226" t="s">
        <v>219</v>
      </c>
      <c r="B7" s="227"/>
      <c r="C7" s="227"/>
      <c r="D7" s="227"/>
      <c r="E7" s="208">
        <f>E8+E23</f>
        <v>44796.45</v>
      </c>
      <c r="F7" s="200">
        <f>F8+F23</f>
        <v>50075.49</v>
      </c>
      <c r="G7" s="201">
        <f>F7/E7*100</f>
        <v>111.78450524539333</v>
      </c>
    </row>
    <row r="8" spans="1:7" ht="26.25" customHeight="1">
      <c r="A8" s="195"/>
      <c r="B8" s="195"/>
      <c r="C8" s="195"/>
      <c r="D8" s="196" t="s">
        <v>209</v>
      </c>
      <c r="E8" s="210">
        <f>E9+E14+E16+E18+E20</f>
        <v>43540</v>
      </c>
      <c r="F8" s="202">
        <f>F9+F14+F16+F18+F20</f>
        <v>48739</v>
      </c>
      <c r="G8" s="203">
        <f aca="true" t="shared" si="0" ref="G8:G24">F8/E8*100</f>
        <v>111.9407441433165</v>
      </c>
    </row>
    <row r="9" spans="1:7" ht="42.75">
      <c r="A9" s="197" t="s">
        <v>158</v>
      </c>
      <c r="B9" s="197" t="s">
        <v>182</v>
      </c>
      <c r="C9" s="197" t="s">
        <v>183</v>
      </c>
      <c r="D9" s="198" t="s">
        <v>184</v>
      </c>
      <c r="E9" s="211">
        <f>SUM(E10:E13)</f>
        <v>1390</v>
      </c>
      <c r="F9" s="204">
        <f>F10+F11+F12+F13</f>
        <v>1184</v>
      </c>
      <c r="G9" s="205">
        <f t="shared" si="0"/>
        <v>85.17985611510791</v>
      </c>
    </row>
    <row r="10" spans="1:7" ht="50.25" customHeight="1">
      <c r="A10" s="193" t="s">
        <v>158</v>
      </c>
      <c r="B10" s="193" t="s">
        <v>235</v>
      </c>
      <c r="C10" s="193" t="s">
        <v>183</v>
      </c>
      <c r="D10" s="194" t="s">
        <v>159</v>
      </c>
      <c r="E10" s="209">
        <v>480</v>
      </c>
      <c r="F10" s="206">
        <v>480</v>
      </c>
      <c r="G10" s="207">
        <f t="shared" si="0"/>
        <v>100</v>
      </c>
    </row>
    <row r="11" spans="1:7" ht="57" customHeight="1">
      <c r="A11" s="193" t="s">
        <v>158</v>
      </c>
      <c r="B11" s="193" t="s">
        <v>236</v>
      </c>
      <c r="C11" s="193" t="s">
        <v>183</v>
      </c>
      <c r="D11" s="194" t="s">
        <v>160</v>
      </c>
      <c r="E11" s="209">
        <v>10</v>
      </c>
      <c r="F11" s="206">
        <v>4</v>
      </c>
      <c r="G11" s="207">
        <f t="shared" si="0"/>
        <v>40</v>
      </c>
    </row>
    <row r="12" spans="1:7" ht="74.25" customHeight="1">
      <c r="A12" s="193" t="s">
        <v>158</v>
      </c>
      <c r="B12" s="193" t="s">
        <v>237</v>
      </c>
      <c r="C12" s="193" t="s">
        <v>183</v>
      </c>
      <c r="D12" s="194" t="s">
        <v>161</v>
      </c>
      <c r="E12" s="209">
        <v>900</v>
      </c>
      <c r="F12" s="206">
        <v>700</v>
      </c>
      <c r="G12" s="207">
        <f t="shared" si="0"/>
        <v>77.77777777777779</v>
      </c>
    </row>
    <row r="13" spans="1:7" ht="54" customHeight="1">
      <c r="A13" s="193" t="s">
        <v>158</v>
      </c>
      <c r="B13" s="193" t="s">
        <v>162</v>
      </c>
      <c r="C13" s="193" t="s">
        <v>183</v>
      </c>
      <c r="D13" s="194" t="s">
        <v>163</v>
      </c>
      <c r="E13" s="209">
        <v>0</v>
      </c>
      <c r="F13" s="206">
        <v>0</v>
      </c>
      <c r="G13" s="207">
        <v>0</v>
      </c>
    </row>
    <row r="14" spans="1:7" ht="30" customHeight="1">
      <c r="A14" s="197" t="s">
        <v>164</v>
      </c>
      <c r="B14" s="197" t="s">
        <v>185</v>
      </c>
      <c r="C14" s="197" t="s">
        <v>183</v>
      </c>
      <c r="D14" s="198" t="s">
        <v>8</v>
      </c>
      <c r="E14" s="211">
        <f>SUM(E15:E15)</f>
        <v>27000</v>
      </c>
      <c r="F14" s="204">
        <f>F15</f>
        <v>27000</v>
      </c>
      <c r="G14" s="205">
        <f t="shared" si="0"/>
        <v>100</v>
      </c>
    </row>
    <row r="15" spans="1:7" ht="74.25" customHeight="1">
      <c r="A15" s="193" t="s">
        <v>164</v>
      </c>
      <c r="B15" s="193" t="s">
        <v>165</v>
      </c>
      <c r="C15" s="193" t="s">
        <v>183</v>
      </c>
      <c r="D15" s="199" t="s">
        <v>166</v>
      </c>
      <c r="E15" s="209">
        <v>27000</v>
      </c>
      <c r="F15" s="206">
        <v>27000</v>
      </c>
      <c r="G15" s="207">
        <f t="shared" si="0"/>
        <v>100</v>
      </c>
    </row>
    <row r="16" spans="1:7" ht="25.5" customHeight="1">
      <c r="A16" s="197" t="s">
        <v>164</v>
      </c>
      <c r="B16" s="197" t="s">
        <v>186</v>
      </c>
      <c r="C16" s="197" t="s">
        <v>183</v>
      </c>
      <c r="D16" s="198" t="s">
        <v>109</v>
      </c>
      <c r="E16" s="211">
        <f>SUM(E17:E17)</f>
        <v>150</v>
      </c>
      <c r="F16" s="204">
        <f>F17</f>
        <v>155</v>
      </c>
      <c r="G16" s="205">
        <f t="shared" si="0"/>
        <v>103.33333333333334</v>
      </c>
    </row>
    <row r="17" spans="1:9" ht="60.75" customHeight="1">
      <c r="A17" s="193" t="s">
        <v>164</v>
      </c>
      <c r="B17" s="193" t="s">
        <v>167</v>
      </c>
      <c r="C17" s="193" t="s">
        <v>183</v>
      </c>
      <c r="D17" s="194" t="s">
        <v>168</v>
      </c>
      <c r="E17" s="209">
        <v>150</v>
      </c>
      <c r="F17" s="206">
        <v>155</v>
      </c>
      <c r="G17" s="207">
        <f t="shared" si="0"/>
        <v>103.33333333333334</v>
      </c>
      <c r="I17" s="190"/>
    </row>
    <row r="18" spans="1:7" ht="35.25" customHeight="1">
      <c r="A18" s="197" t="s">
        <v>164</v>
      </c>
      <c r="B18" s="197" t="s">
        <v>187</v>
      </c>
      <c r="C18" s="197" t="s">
        <v>183</v>
      </c>
      <c r="D18" s="198" t="s">
        <v>11</v>
      </c>
      <c r="E18" s="211">
        <f>SUM(E19:E19)</f>
        <v>500</v>
      </c>
      <c r="F18" s="204">
        <f>F19</f>
        <v>900</v>
      </c>
      <c r="G18" s="205">
        <f t="shared" si="0"/>
        <v>180</v>
      </c>
    </row>
    <row r="19" spans="1:7" ht="81.75" customHeight="1">
      <c r="A19" s="193" t="s">
        <v>164</v>
      </c>
      <c r="B19" s="193" t="s">
        <v>169</v>
      </c>
      <c r="C19" s="193" t="s">
        <v>183</v>
      </c>
      <c r="D19" s="194" t="s">
        <v>170</v>
      </c>
      <c r="E19" s="209">
        <v>500</v>
      </c>
      <c r="F19" s="206">
        <v>900</v>
      </c>
      <c r="G19" s="207">
        <f t="shared" si="0"/>
        <v>180</v>
      </c>
    </row>
    <row r="20" spans="1:7" ht="24" customHeight="1">
      <c r="A20" s="197" t="s">
        <v>164</v>
      </c>
      <c r="B20" s="197" t="s">
        <v>188</v>
      </c>
      <c r="C20" s="197" t="s">
        <v>183</v>
      </c>
      <c r="D20" s="198" t="s">
        <v>12</v>
      </c>
      <c r="E20" s="211">
        <f>SUM(E21:E22)</f>
        <v>14500</v>
      </c>
      <c r="F20" s="204">
        <f>F21+F22</f>
        <v>19500</v>
      </c>
      <c r="G20" s="205">
        <f t="shared" si="0"/>
        <v>134.48275862068965</v>
      </c>
    </row>
    <row r="21" spans="1:7" ht="72.75" customHeight="1">
      <c r="A21" s="193" t="s">
        <v>164</v>
      </c>
      <c r="B21" s="193" t="s">
        <v>171</v>
      </c>
      <c r="C21" s="193" t="s">
        <v>183</v>
      </c>
      <c r="D21" s="194" t="s">
        <v>172</v>
      </c>
      <c r="E21" s="209">
        <v>10000</v>
      </c>
      <c r="F21" s="206">
        <v>15000</v>
      </c>
      <c r="G21" s="207">
        <f t="shared" si="0"/>
        <v>150</v>
      </c>
    </row>
    <row r="22" spans="1:7" ht="68.25" customHeight="1">
      <c r="A22" s="193" t="s">
        <v>164</v>
      </c>
      <c r="B22" s="193" t="s">
        <v>173</v>
      </c>
      <c r="C22" s="193" t="s">
        <v>183</v>
      </c>
      <c r="D22" s="194" t="s">
        <v>174</v>
      </c>
      <c r="E22" s="209">
        <v>4500</v>
      </c>
      <c r="F22" s="206">
        <v>4500</v>
      </c>
      <c r="G22" s="207">
        <f t="shared" si="0"/>
        <v>100</v>
      </c>
    </row>
    <row r="23" spans="1:7" ht="32.25" customHeight="1">
      <c r="A23" s="195"/>
      <c r="B23" s="195"/>
      <c r="C23" s="195"/>
      <c r="D23" s="196" t="s">
        <v>189</v>
      </c>
      <c r="E23" s="210">
        <f>E24+E28+E26+E30</f>
        <v>1256.45</v>
      </c>
      <c r="F23" s="202">
        <f>F24+F26+F28+F30</f>
        <v>1336.49</v>
      </c>
      <c r="G23" s="203">
        <f t="shared" si="0"/>
        <v>106.37032910183453</v>
      </c>
    </row>
    <row r="24" spans="1:7" ht="42.75" customHeight="1">
      <c r="A24" s="197" t="s">
        <v>175</v>
      </c>
      <c r="B24" s="197" t="s">
        <v>190</v>
      </c>
      <c r="C24" s="197" t="s">
        <v>191</v>
      </c>
      <c r="D24" s="198" t="s">
        <v>192</v>
      </c>
      <c r="E24" s="211">
        <f>SUM(E25:E25)</f>
        <v>1246.45</v>
      </c>
      <c r="F24" s="204">
        <f>F25</f>
        <v>1200</v>
      </c>
      <c r="G24" s="205">
        <f t="shared" si="0"/>
        <v>96.27341650286813</v>
      </c>
    </row>
    <row r="25" spans="1:7" ht="28.5" customHeight="1">
      <c r="A25" s="193" t="s">
        <v>175</v>
      </c>
      <c r="B25" s="193" t="s">
        <v>176</v>
      </c>
      <c r="C25" s="193" t="s">
        <v>193</v>
      </c>
      <c r="D25" s="194" t="s">
        <v>177</v>
      </c>
      <c r="E25" s="209">
        <v>1246.45</v>
      </c>
      <c r="F25" s="206">
        <v>1200</v>
      </c>
      <c r="G25" s="207">
        <f>F25/E25*100</f>
        <v>96.27341650286813</v>
      </c>
    </row>
    <row r="26" spans="1:7" ht="28.5" customHeight="1">
      <c r="A26" s="197" t="s">
        <v>175</v>
      </c>
      <c r="B26" s="197" t="s">
        <v>221</v>
      </c>
      <c r="C26" s="197" t="s">
        <v>191</v>
      </c>
      <c r="D26" s="198" t="s">
        <v>222</v>
      </c>
      <c r="E26" s="211">
        <f>E27</f>
        <v>0</v>
      </c>
      <c r="F26" s="204">
        <f>F27</f>
        <v>133.49</v>
      </c>
      <c r="G26" s="205">
        <v>0</v>
      </c>
    </row>
    <row r="27" spans="1:7" ht="28.5" customHeight="1">
      <c r="A27" s="193" t="s">
        <v>175</v>
      </c>
      <c r="B27" s="193" t="s">
        <v>223</v>
      </c>
      <c r="C27" s="193" t="s">
        <v>224</v>
      </c>
      <c r="D27" s="194" t="s">
        <v>225</v>
      </c>
      <c r="E27" s="209">
        <v>0</v>
      </c>
      <c r="F27" s="206">
        <v>133.49</v>
      </c>
      <c r="G27" s="207">
        <v>0</v>
      </c>
    </row>
    <row r="28" spans="1:7" ht="28.5" customHeight="1">
      <c r="A28" s="197" t="s">
        <v>175</v>
      </c>
      <c r="B28" s="197" t="s">
        <v>194</v>
      </c>
      <c r="C28" s="197" t="s">
        <v>191</v>
      </c>
      <c r="D28" s="198" t="s">
        <v>18</v>
      </c>
      <c r="E28" s="211">
        <f>SUM(E29)</f>
        <v>10</v>
      </c>
      <c r="F28" s="204">
        <f>F29</f>
        <v>3</v>
      </c>
      <c r="G28" s="205">
        <f>F28/E28*100</f>
        <v>30</v>
      </c>
    </row>
    <row r="29" spans="1:7" ht="52.5" customHeight="1">
      <c r="A29" s="193" t="s">
        <v>175</v>
      </c>
      <c r="B29" s="193" t="s">
        <v>180</v>
      </c>
      <c r="C29" s="193" t="s">
        <v>195</v>
      </c>
      <c r="D29" s="194" t="s">
        <v>181</v>
      </c>
      <c r="E29" s="209">
        <v>10</v>
      </c>
      <c r="F29" s="206">
        <v>3</v>
      </c>
      <c r="G29" s="207">
        <f>F29/E29*100</f>
        <v>30</v>
      </c>
    </row>
    <row r="30" spans="1:7" ht="1.5" customHeight="1">
      <c r="A30" s="197" t="s">
        <v>175</v>
      </c>
      <c r="B30" s="197" t="s">
        <v>196</v>
      </c>
      <c r="C30" s="197" t="s">
        <v>191</v>
      </c>
      <c r="D30" s="198" t="s">
        <v>197</v>
      </c>
      <c r="E30" s="211">
        <f>E31</f>
        <v>0</v>
      </c>
      <c r="F30" s="215">
        <f>F31</f>
        <v>0</v>
      </c>
      <c r="G30" s="216">
        <v>0</v>
      </c>
    </row>
    <row r="31" spans="1:7" ht="33" customHeight="1" hidden="1">
      <c r="A31" s="193" t="s">
        <v>175</v>
      </c>
      <c r="B31" s="193" t="s">
        <v>238</v>
      </c>
      <c r="C31" s="193" t="s">
        <v>239</v>
      </c>
      <c r="D31" s="194" t="s">
        <v>240</v>
      </c>
      <c r="E31" s="209">
        <v>0</v>
      </c>
      <c r="F31" s="206">
        <v>0</v>
      </c>
      <c r="G31" s="207">
        <v>0</v>
      </c>
    </row>
    <row r="32" spans="1:7" ht="33.75" customHeight="1">
      <c r="A32" s="195" t="s">
        <v>175</v>
      </c>
      <c r="B32" s="195" t="s">
        <v>198</v>
      </c>
      <c r="C32" s="195" t="s">
        <v>191</v>
      </c>
      <c r="D32" s="196" t="s">
        <v>199</v>
      </c>
      <c r="E32" s="210">
        <f>E33+E35+E40+E43+E45</f>
        <v>20975.11</v>
      </c>
      <c r="F32" s="202">
        <f>F33+F35+F40+F43+F45</f>
        <v>20493.67</v>
      </c>
      <c r="G32" s="203">
        <f>F32/E32*100</f>
        <v>97.70470810403377</v>
      </c>
    </row>
    <row r="33" spans="1:7" ht="25.5">
      <c r="A33" s="197" t="s">
        <v>175</v>
      </c>
      <c r="B33" s="197" t="s">
        <v>200</v>
      </c>
      <c r="C33" s="197" t="s">
        <v>220</v>
      </c>
      <c r="D33" s="191" t="s">
        <v>213</v>
      </c>
      <c r="E33" s="211">
        <f>E34</f>
        <v>11244.8</v>
      </c>
      <c r="F33" s="204">
        <f>F34</f>
        <v>11244.8</v>
      </c>
      <c r="G33" s="205">
        <f aca="true" t="shared" si="1" ref="G33:G46">F33/E33*100</f>
        <v>100</v>
      </c>
    </row>
    <row r="34" spans="1:7" ht="54" customHeight="1">
      <c r="A34" s="193" t="s">
        <v>175</v>
      </c>
      <c r="B34" s="193" t="s">
        <v>242</v>
      </c>
      <c r="C34" s="193" t="s">
        <v>220</v>
      </c>
      <c r="D34" s="192" t="s">
        <v>214</v>
      </c>
      <c r="E34" s="209">
        <v>11244.8</v>
      </c>
      <c r="F34" s="206">
        <v>11244.8</v>
      </c>
      <c r="G34" s="207">
        <f t="shared" si="1"/>
        <v>100</v>
      </c>
    </row>
    <row r="35" spans="1:7" ht="33" customHeight="1">
      <c r="A35" s="197" t="s">
        <v>175</v>
      </c>
      <c r="B35" s="197" t="s">
        <v>200</v>
      </c>
      <c r="C35" s="197" t="s">
        <v>220</v>
      </c>
      <c r="D35" s="198" t="s">
        <v>201</v>
      </c>
      <c r="E35" s="211">
        <f>E36+E39+E38+E37</f>
        <v>7363.07</v>
      </c>
      <c r="F35" s="204">
        <f>F36+F39+F37+F38</f>
        <v>6881.63</v>
      </c>
      <c r="G35" s="205">
        <f t="shared" si="1"/>
        <v>93.46142302056072</v>
      </c>
    </row>
    <row r="36" spans="1:7" ht="42" customHeight="1">
      <c r="A36" s="193" t="s">
        <v>175</v>
      </c>
      <c r="B36" s="193" t="s">
        <v>215</v>
      </c>
      <c r="C36" s="193" t="s">
        <v>220</v>
      </c>
      <c r="D36" s="194" t="s">
        <v>216</v>
      </c>
      <c r="E36" s="209">
        <v>1249.4</v>
      </c>
      <c r="F36" s="206">
        <v>1204.49</v>
      </c>
      <c r="G36" s="207">
        <f t="shared" si="1"/>
        <v>96.40547462782135</v>
      </c>
    </row>
    <row r="37" spans="1:7" ht="42.75" customHeight="1" hidden="1">
      <c r="A37" s="193" t="s">
        <v>175</v>
      </c>
      <c r="B37" s="193" t="s">
        <v>228</v>
      </c>
      <c r="C37" s="193" t="s">
        <v>229</v>
      </c>
      <c r="D37" s="194" t="s">
        <v>230</v>
      </c>
      <c r="E37" s="209">
        <v>0</v>
      </c>
      <c r="F37" s="206">
        <v>0</v>
      </c>
      <c r="G37" s="207" t="e">
        <f>F37/E37*100</f>
        <v>#DIV/0!</v>
      </c>
    </row>
    <row r="38" spans="1:7" ht="0" customHeight="1" hidden="1">
      <c r="A38" s="193" t="s">
        <v>175</v>
      </c>
      <c r="B38" s="193" t="s">
        <v>226</v>
      </c>
      <c r="C38" s="193" t="s">
        <v>220</v>
      </c>
      <c r="D38" s="194" t="s">
        <v>227</v>
      </c>
      <c r="E38" s="209">
        <v>0</v>
      </c>
      <c r="F38" s="206">
        <v>0</v>
      </c>
      <c r="G38" s="207">
        <v>0</v>
      </c>
    </row>
    <row r="39" spans="1:7" ht="38.25" customHeight="1">
      <c r="A39" s="193" t="s">
        <v>175</v>
      </c>
      <c r="B39" s="193" t="s">
        <v>217</v>
      </c>
      <c r="C39" s="193" t="s">
        <v>220</v>
      </c>
      <c r="D39" s="194" t="s">
        <v>218</v>
      </c>
      <c r="E39" s="209">
        <v>6113.67</v>
      </c>
      <c r="F39" s="206">
        <v>5677.14</v>
      </c>
      <c r="G39" s="207">
        <f t="shared" si="1"/>
        <v>92.85977162653529</v>
      </c>
    </row>
    <row r="40" spans="1:7" ht="42.75">
      <c r="A40" s="197" t="s">
        <v>175</v>
      </c>
      <c r="B40" s="197" t="s">
        <v>202</v>
      </c>
      <c r="C40" s="197" t="s">
        <v>220</v>
      </c>
      <c r="D40" s="198" t="s">
        <v>203</v>
      </c>
      <c r="E40" s="211">
        <f>SUM(E41:E42)</f>
        <v>537.8199999999999</v>
      </c>
      <c r="F40" s="204">
        <f>F41+F42</f>
        <v>537.8199999999999</v>
      </c>
      <c r="G40" s="205">
        <f t="shared" si="1"/>
        <v>100</v>
      </c>
    </row>
    <row r="41" spans="1:7" ht="54.75">
      <c r="A41" s="193" t="s">
        <v>175</v>
      </c>
      <c r="B41" s="193" t="s">
        <v>210</v>
      </c>
      <c r="C41" s="193" t="s">
        <v>220</v>
      </c>
      <c r="D41" s="194" t="s">
        <v>178</v>
      </c>
      <c r="E41" s="209">
        <v>534.3</v>
      </c>
      <c r="F41" s="206">
        <v>534.3</v>
      </c>
      <c r="G41" s="207">
        <f t="shared" si="1"/>
        <v>100</v>
      </c>
    </row>
    <row r="42" spans="1:7" ht="41.25">
      <c r="A42" s="193" t="s">
        <v>175</v>
      </c>
      <c r="B42" s="193" t="s">
        <v>211</v>
      </c>
      <c r="C42" s="193" t="s">
        <v>220</v>
      </c>
      <c r="D42" s="194" t="s">
        <v>179</v>
      </c>
      <c r="E42" s="209">
        <v>3.52</v>
      </c>
      <c r="F42" s="206">
        <v>3.52</v>
      </c>
      <c r="G42" s="207">
        <f t="shared" si="1"/>
        <v>100</v>
      </c>
    </row>
    <row r="43" spans="1:7" ht="15">
      <c r="A43" s="197" t="s">
        <v>175</v>
      </c>
      <c r="B43" s="197" t="s">
        <v>204</v>
      </c>
      <c r="C43" s="197" t="s">
        <v>220</v>
      </c>
      <c r="D43" s="198" t="s">
        <v>205</v>
      </c>
      <c r="E43" s="211">
        <f>SUM(E44:E44)</f>
        <v>1581.42</v>
      </c>
      <c r="F43" s="204">
        <f>F44</f>
        <v>1581.42</v>
      </c>
      <c r="G43" s="205">
        <f t="shared" si="1"/>
        <v>100</v>
      </c>
    </row>
    <row r="44" spans="1:7" ht="29.25" customHeight="1">
      <c r="A44" s="193" t="s">
        <v>175</v>
      </c>
      <c r="B44" s="193" t="s">
        <v>212</v>
      </c>
      <c r="C44" s="193" t="s">
        <v>220</v>
      </c>
      <c r="D44" s="194" t="s">
        <v>106</v>
      </c>
      <c r="E44" s="209">
        <v>1581.42</v>
      </c>
      <c r="F44" s="206">
        <v>1581.42</v>
      </c>
      <c r="G44" s="207">
        <f t="shared" si="1"/>
        <v>100</v>
      </c>
    </row>
    <row r="45" spans="1:7" ht="19.5" customHeight="1">
      <c r="A45" s="197" t="s">
        <v>175</v>
      </c>
      <c r="B45" s="197" t="s">
        <v>233</v>
      </c>
      <c r="C45" s="197" t="s">
        <v>220</v>
      </c>
      <c r="D45" s="198" t="s">
        <v>231</v>
      </c>
      <c r="E45" s="211">
        <f>SUM(E46:E46)</f>
        <v>248</v>
      </c>
      <c r="F45" s="204">
        <f>F46</f>
        <v>248</v>
      </c>
      <c r="G45" s="216">
        <f t="shared" si="1"/>
        <v>100</v>
      </c>
    </row>
    <row r="46" spans="1:7" ht="28.5" customHeight="1">
      <c r="A46" s="193" t="s">
        <v>175</v>
      </c>
      <c r="B46" s="193" t="s">
        <v>234</v>
      </c>
      <c r="C46" s="193" t="s">
        <v>220</v>
      </c>
      <c r="D46" s="194" t="s">
        <v>232</v>
      </c>
      <c r="E46" s="209">
        <v>248</v>
      </c>
      <c r="F46" s="206">
        <v>248</v>
      </c>
      <c r="G46" s="207">
        <f t="shared" si="1"/>
        <v>100</v>
      </c>
    </row>
    <row r="47" spans="1:7" ht="15">
      <c r="A47" s="221" t="s">
        <v>206</v>
      </c>
      <c r="B47" s="222"/>
      <c r="C47" s="222"/>
      <c r="D47" s="222"/>
      <c r="E47" s="212">
        <f>E8+E23+E32</f>
        <v>65771.56</v>
      </c>
      <c r="F47" s="213">
        <f>F32+F23+F8</f>
        <v>70569.16</v>
      </c>
      <c r="G47" s="214">
        <f>F47/E47*100</f>
        <v>107.29433816074912</v>
      </c>
    </row>
  </sheetData>
  <sheetProtection/>
  <mergeCells count="5">
    <mergeCell ref="A47:D47"/>
    <mergeCell ref="A6:C6"/>
    <mergeCell ref="A7:D7"/>
    <mergeCell ref="A3:G3"/>
    <mergeCell ref="A4:G4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7" thickBot="1">
      <c r="A1" s="3" t="s">
        <v>1</v>
      </c>
      <c r="B1" s="4" t="s">
        <v>2</v>
      </c>
      <c r="C1" s="21" t="s">
        <v>146</v>
      </c>
      <c r="D1" s="171" t="s">
        <v>157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7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39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6.2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21">
      <c r="A6" s="180" t="s">
        <v>147</v>
      </c>
      <c r="B6" s="183" t="s">
        <v>148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1">
      <c r="A7" s="181" t="s">
        <v>149</v>
      </c>
      <c r="B7" s="182" t="s">
        <v>150</v>
      </c>
      <c r="C7" s="186">
        <v>1660.6</v>
      </c>
      <c r="D7" s="159">
        <v>949.59</v>
      </c>
      <c r="E7" s="177">
        <f t="shared" si="0"/>
        <v>57.18354811513912</v>
      </c>
    </row>
    <row r="8" spans="1:5" ht="39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9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6.2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9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9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6.2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6.2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6.2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7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10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50.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8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32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6">
      <c r="A21" s="7" t="s">
        <v>112</v>
      </c>
      <c r="B21" s="8" t="s">
        <v>156</v>
      </c>
      <c r="C21" s="142">
        <v>820</v>
      </c>
      <c r="D21" s="136">
        <v>390.36</v>
      </c>
      <c r="E21" s="177">
        <f>D21/C21*100</f>
        <v>47.60487804878049</v>
      </c>
    </row>
    <row r="22" spans="1:5" ht="78.7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2.5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5">
      <c r="A24" s="7" t="s">
        <v>19</v>
      </c>
      <c r="B24" s="8" t="s">
        <v>20</v>
      </c>
      <c r="C24" s="141">
        <v>0</v>
      </c>
      <c r="D24" s="172"/>
      <c r="E24" s="179"/>
    </row>
    <row r="25" spans="1:5" ht="66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8.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8.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2.5">
      <c r="A28" s="7" t="s">
        <v>152</v>
      </c>
      <c r="B28" s="8" t="s">
        <v>151</v>
      </c>
      <c r="C28" s="143">
        <v>29.77</v>
      </c>
      <c r="D28" s="144">
        <v>29.76</v>
      </c>
      <c r="E28" s="177">
        <f>D28/C28*100</f>
        <v>99.96640913671482</v>
      </c>
    </row>
    <row r="29" spans="1:5" ht="66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32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52.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5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9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2.5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9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9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18.5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8.7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5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9.2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96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54.75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82.5">
      <c r="A43" s="129" t="s">
        <v>153</v>
      </c>
      <c r="B43" s="130" t="s">
        <v>154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72.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92.25">
      <c r="A46" s="10" t="s">
        <v>144</v>
      </c>
      <c r="B46" s="12" t="s">
        <v>145</v>
      </c>
      <c r="C46" s="167">
        <v>1</v>
      </c>
      <c r="D46" s="152">
        <v>1</v>
      </c>
      <c r="E46" s="177">
        <f t="shared" si="2"/>
        <v>100</v>
      </c>
    </row>
    <row r="47" spans="1:5" ht="198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9.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7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2.5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155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2019-03-13T09:05:42Z</cp:lastPrinted>
  <dcterms:created xsi:type="dcterms:W3CDTF">1996-10-08T23:32:33Z</dcterms:created>
  <dcterms:modified xsi:type="dcterms:W3CDTF">2020-11-02T01:51:48Z</dcterms:modified>
  <cp:category/>
  <cp:version/>
  <cp:contentType/>
  <cp:contentStatus/>
</cp:coreProperties>
</file>