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</sheets>
  <definedNames>
    <definedName name="_xlnm.Print_Area" localSheetId="0">'Лист1'!$A$1:$S$249</definedName>
  </definedNames>
  <calcPr fullCalcOnLoad="1"/>
</workbook>
</file>

<file path=xl/sharedStrings.xml><?xml version="1.0" encoding="utf-8"?>
<sst xmlns="http://schemas.openxmlformats.org/spreadsheetml/2006/main" count="342" uniqueCount="109">
  <si>
    <t>Наименование подпрограммы, мероприятия (с указанием порядкового номера)</t>
  </si>
  <si>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</si>
  <si>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</si>
  <si>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</si>
  <si>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</si>
  <si>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</si>
  <si>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</si>
  <si>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</si>
  <si>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</si>
  <si>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</si>
  <si>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</si>
  <si>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</si>
  <si>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</si>
  <si>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</si>
  <si>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</si>
  <si>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</si>
  <si>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</si>
  <si>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</si>
  <si>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</si>
  <si>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</si>
  <si>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</si>
  <si>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</si>
  <si>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</si>
  <si>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</si>
  <si>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</si>
  <si>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</si>
  <si>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</si>
  <si>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</si>
  <si>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</si>
  <si>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</si>
  <si>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</si>
  <si>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</si>
  <si>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</si>
  <si>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</si>
  <si>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</si>
  <si>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</si>
  <si>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</si>
  <si>
    <t>Капитальный ремонт участка дороги общего пользования местного значения в д. Ротково проез по деревне (S0140) подраздел 0409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</si>
  <si>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</si>
  <si>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</si>
  <si>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</si>
  <si>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Федеральный проект «Современный облик сельских территорий»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</si>
  <si>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</si>
  <si>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</si>
  <si>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</si>
  <si>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</si>
  <si>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</si>
  <si>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</si>
  <si>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</si>
  <si>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</si>
  <si>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</si>
  <si>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</si>
  <si>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</si>
  <si>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</si>
  <si>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</si>
  <si>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</si>
  <si>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</si>
  <si>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</si>
  <si>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</si>
  <si>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Поддержка развития общественной инфраструктуры муниципального значения в части проведения мероприятий по благоустройству поселения, устройство скейт-площадки у д.8 по ул. Садовая в д. Большие Колпаны (S4840)</t>
  </si>
  <si>
    <t xml:space="preserve">Мероприятия в области коммунального хозяйства
(15220)
</t>
  </si>
  <si>
    <t xml:space="preserve">Мероприятия в области благоустройства
(15420)
</t>
  </si>
  <si>
    <t xml:space="preserve">Мероприятия по энергосбережению и повышению энергетической эффективности
(15530)
</t>
  </si>
  <si>
    <t xml:space="preserve">Разработка проектно-сметной документации и ее экспертиза, проектно-изыскательские работы
(16180)
</t>
  </si>
  <si>
    <t xml:space="preserve">Ремонт автомобильных дорог общего пользования местного значения
(16230)
</t>
  </si>
  <si>
    <t xml:space="preserve">Предоставление социальных выплат на приобретение (строительство жилья молодым семьям)
(L4970)
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</si>
  <si>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
(16400)
</t>
  </si>
  <si>
    <t xml:space="preserve"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
(S4770)
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</si>
  <si>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</si>
  <si>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</si>
  <si>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</si>
  <si>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</si>
  <si>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</si>
  <si>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</si>
  <si>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</si>
  <si>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 xml:space="preserve"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
(S0362)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</si>
  <si>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</si>
  <si>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</si>
  <si>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6.</t>
  </si>
  <si>
    <t>6.1.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</si>
  <si>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</si>
  <si>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</si>
  <si>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</si>
  <si>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</si>
  <si>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>_______________________________ Е. С. Майорова</t>
  </si>
  <si>
    <t xml:space="preserve">Проведение культурно-массовых мероприятий к праздничным и памятным датам
(15630)
</t>
  </si>
  <si>
    <t>За январь-июнь 2022 г.</t>
  </si>
  <si>
    <t>За 2 квартал 2022г.</t>
  </si>
  <si>
    <t>Запланированный объем финансирования на 2 квартал 2022г.</t>
  </si>
  <si>
    <t>Мероприятия по борьбе с борщевиком Сосновского (16490)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</si>
  <si>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2022 год и плановый период 2023-2024 гг."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</si>
  <si>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</si>
  <si>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Развитие инженерной инфраструктуры на территории муниципального образования Большеколпанское сельское поселение (д. Вопша)
(S 0780)</t>
  </si>
  <si>
    <t>Обеспечение деятельности подведомственных учреждений
(12900)</t>
  </si>
  <si>
    <t>Мероприятия в области жилищного хозяйства
(15210)</t>
  </si>
  <si>
    <t>Организация и содержание мест захоронения
(15410)</t>
  </si>
  <si>
    <t>Организация уличного освещения     (15380)</t>
  </si>
  <si>
    <t xml:space="preserve">Мероприятия в целях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 (S4661)
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</si>
  <si>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</si>
  <si>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</si>
  <si>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</si>
  <si>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</si>
  <si>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</si>
  <si>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</si>
  <si>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</si>
  <si>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</si>
  <si>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</si>
  <si>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</si>
  <si>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Капитальный ремонт здания МКУК "Большеколпанский центр культуры, спорта и молодежной политики" в части зрительного зала и сцены по адресу: Ленинградская обл., Гатчинский район, д.Большие Колпаны, ул.Садовая, д.8», в рамках гос. программы Комплексное развитие сельских территорий
 (S0670)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</si>
</sst>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3" fillId="19" borderId="10" xfId="0" applyNumberFormat="1" applyFont="1" applyFill="1" applyBorder="1" applyAlignment="1">
      <alignment horizontal="center" vertical="center" wrapText="1"/>
    </xf>
    <xf numFmtId="4" fontId="52" fillId="11" borderId="10" xfId="0" applyNumberFormat="1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176" fontId="52" fillId="11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76" fontId="50" fillId="19" borderId="10" xfId="0" applyNumberFormat="1" applyFont="1" applyFill="1" applyBorder="1" applyAlignment="1">
      <alignment horizontal="center" vertical="center" wrapText="1"/>
    </xf>
    <xf numFmtId="176" fontId="52" fillId="18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1" fillId="18" borderId="10" xfId="0" applyNumberFormat="1" applyFont="1" applyFill="1" applyBorder="1" applyAlignment="1">
      <alignment horizontal="center" vertical="center" wrapText="1"/>
    </xf>
    <xf numFmtId="176" fontId="53" fillId="19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" fontId="4" fillId="18" borderId="10" xfId="0" applyNumberFormat="1" applyFont="1" applyFill="1" applyBorder="1" applyAlignment="1">
      <alignment horizontal="center" vertical="center" wrapText="1"/>
    </xf>
    <xf numFmtId="176" fontId="4" fillId="18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76" fontId="52" fillId="11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3" fillId="19" borderId="11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4" fontId="52" fillId="11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176" fontId="51" fillId="18" borderId="10" xfId="0" applyNumberFormat="1" applyFont="1" applyFill="1" applyBorder="1" applyAlignment="1">
      <alignment horizontal="center" vertical="center" wrapText="1"/>
    </xf>
    <xf numFmtId="0" fontId="50" fillId="19" borderId="11" xfId="0" applyFont="1" applyFill="1" applyBorder="1" applyAlignment="1">
      <alignment horizontal="center" vertical="center" wrapText="1"/>
    </xf>
    <xf numFmtId="0" fontId="50" fillId="19" borderId="12" xfId="0" applyFont="1" applyFill="1" applyBorder="1" applyAlignment="1">
      <alignment horizontal="center" vertical="center" wrapText="1"/>
    </xf>
    <xf numFmtId="176" fontId="50" fillId="19" borderId="11" xfId="0" applyNumberFormat="1" applyFont="1" applyFill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0" fontId="50" fillId="19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0" fillId="19" borderId="17" xfId="0" applyFont="1" applyFill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center" wrapText="1"/>
    </xf>
    <xf numFmtId="0" fontId="50" fillId="19" borderId="19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1" fillId="18" borderId="11" xfId="0" applyNumberFormat="1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 wrapText="1"/>
    </xf>
    <xf numFmtId="4" fontId="52" fillId="18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2" fillId="18" borderId="17" xfId="0" applyFont="1" applyFill="1" applyBorder="1" applyAlignment="1">
      <alignment horizontal="center" vertical="center" wrapText="1"/>
    </xf>
    <xf numFmtId="0" fontId="52" fillId="18" borderId="18" xfId="0" applyFont="1" applyFill="1" applyBorder="1" applyAlignment="1">
      <alignment horizontal="center" vertical="center" wrapText="1"/>
    </xf>
    <xf numFmtId="0" fontId="52" fillId="18" borderId="19" xfId="0" applyFont="1" applyFill="1" applyBorder="1" applyAlignment="1">
      <alignment horizontal="center" vertical="center" wrapText="1"/>
    </xf>
    <xf numFmtId="0" fontId="52" fillId="18" borderId="20" xfId="0" applyFont="1" applyFill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wrapText="1"/>
    </xf>
    <xf numFmtId="0" fontId="52" fillId="18" borderId="21" xfId="0" applyFont="1" applyFill="1" applyBorder="1" applyAlignment="1">
      <alignment horizontal="center" vertical="center" wrapText="1"/>
    </xf>
    <xf numFmtId="0" fontId="52" fillId="18" borderId="22" xfId="0" applyFont="1" applyFill="1" applyBorder="1" applyAlignment="1">
      <alignment horizontal="center" vertical="center" wrapText="1"/>
    </xf>
    <xf numFmtId="0" fontId="52" fillId="18" borderId="23" xfId="0" applyFont="1" applyFill="1" applyBorder="1" applyAlignment="1">
      <alignment horizontal="center" vertical="center" wrapText="1"/>
    </xf>
    <xf numFmtId="0" fontId="52" fillId="18" borderId="24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/>
    </xf>
    <xf numFmtId="0" fontId="52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176" fontId="52" fillId="18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53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wrapText="1"/>
    </xf>
    <xf numFmtId="0" fontId="58" fillId="0" borderId="23" xfId="0" applyFont="1" applyBorder="1" applyAlignment="1">
      <alignment horizontal="right" wrapText="1"/>
    </xf>
    <xf numFmtId="0" fontId="3" fillId="18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/>
    </xf>
    <xf numFmtId="0" fontId="52" fillId="18" borderId="14" xfId="0" applyFont="1" applyFill="1" applyBorder="1" applyAlignment="1">
      <alignment horizontal="center" vertical="center"/>
    </xf>
    <xf numFmtId="0" fontId="52" fillId="18" borderId="15" xfId="0" applyFont="1" applyFill="1" applyBorder="1" applyAlignment="1">
      <alignment horizontal="center" vertical="center"/>
    </xf>
    <xf numFmtId="0" fontId="52" fillId="18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4" fontId="52" fillId="18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176" fontId="4" fillId="18" borderId="10" xfId="0" applyNumberFormat="1" applyFont="1" applyFill="1" applyBorder="1" applyAlignment="1">
      <alignment horizontal="center" vertical="center" wrapText="1"/>
    </xf>
    <xf numFmtId="4" fontId="3" fillId="18" borderId="11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4" fontId="4" fillId="18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18" borderId="11" xfId="0" applyNumberFormat="1" applyFont="1" applyFill="1" applyBorder="1" applyAlignment="1">
      <alignment horizontal="center"/>
    </xf>
    <xf numFmtId="4" fontId="0" fillId="18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11" borderId="10" xfId="0" applyFont="1" applyFill="1" applyBorder="1" applyAlignment="1">
      <alignment horizontal="center" vertical="center" wrapText="1"/>
    </xf>
    <xf numFmtId="4" fontId="52" fillId="11" borderId="10" xfId="0" applyNumberFormat="1" applyFont="1" applyFill="1" applyBorder="1" applyAlignment="1">
      <alignment horizontal="center" vertical="center" wrapText="1"/>
    </xf>
    <xf numFmtId="176" fontId="52" fillId="11" borderId="10" xfId="0" applyNumberFormat="1" applyFont="1" applyFill="1" applyBorder="1" applyAlignment="1">
      <alignment horizontal="center" vertical="center" wrapText="1"/>
    </xf>
    <xf numFmtId="176" fontId="52" fillId="18" borderId="11" xfId="0" applyNumberFormat="1" applyFont="1" applyFill="1" applyBorder="1" applyAlignment="1">
      <alignment horizontal="center" vertical="center" wrapText="1"/>
    </xf>
    <xf numFmtId="176" fontId="52" fillId="18" borderId="12" xfId="0" applyNumberFormat="1" applyFont="1" applyFill="1" applyBorder="1" applyAlignment="1">
      <alignment horizontal="center" vertical="center" wrapText="1"/>
    </xf>
    <xf numFmtId="0" fontId="52" fillId="18" borderId="11" xfId="0" applyFont="1" applyFill="1" applyBorder="1" applyAlignment="1">
      <alignment horizontal="center" vertical="center" wrapText="1"/>
    </xf>
    <xf numFmtId="0" fontId="52" fillId="18" borderId="13" xfId="0" applyFont="1" applyFill="1" applyBorder="1" applyAlignment="1">
      <alignment horizontal="center" vertical="center" wrapText="1"/>
    </xf>
    <xf numFmtId="0" fontId="52" fillId="18" borderId="12" xfId="0" applyFont="1" applyFill="1" applyBorder="1" applyAlignment="1">
      <alignment horizontal="center" vertical="center" wrapText="1"/>
    </xf>
    <xf numFmtId="4" fontId="51" fillId="18" borderId="13" xfId="0" applyNumberFormat="1" applyFont="1" applyFill="1" applyBorder="1" applyAlignment="1">
      <alignment horizontal="center" vertical="center" wrapText="1"/>
    </xf>
    <xf numFmtId="4" fontId="51" fillId="18" borderId="12" xfId="0" applyNumberFormat="1" applyFont="1" applyFill="1" applyBorder="1" applyAlignment="1">
      <alignment horizontal="center" vertical="center" wrapText="1"/>
    </xf>
    <xf numFmtId="176" fontId="51" fillId="18" borderId="11" xfId="0" applyNumberFormat="1" applyFont="1" applyFill="1" applyBorder="1" applyAlignment="1">
      <alignment horizontal="center" vertical="center" wrapText="1"/>
    </xf>
    <xf numFmtId="176" fontId="51" fillId="18" borderId="12" xfId="0" applyNumberFormat="1" applyFont="1" applyFill="1" applyBorder="1" applyAlignment="1">
      <alignment horizontal="center" vertical="center" wrapText="1"/>
    </xf>
    <xf numFmtId="4" fontId="52" fillId="18" borderId="12" xfId="0" applyNumberFormat="1" applyFont="1" applyFill="1" applyBorder="1" applyAlignment="1">
      <alignment horizontal="center" vertical="center" wrapText="1"/>
    </xf>
    <xf numFmtId="4" fontId="52" fillId="18" borderId="13" xfId="0" applyNumberFormat="1" applyFont="1" applyFill="1" applyBorder="1" applyAlignment="1">
      <alignment horizontal="center" vertical="center" wrapText="1"/>
    </xf>
    <xf numFmtId="4" fontId="53" fillId="19" borderId="10" xfId="0" applyNumberFormat="1" applyFont="1" applyFill="1" applyBorder="1" applyAlignment="1">
      <alignment horizontal="center" vertical="center" wrapText="1"/>
    </xf>
    <xf numFmtId="176" fontId="53" fillId="19" borderId="10" xfId="0" applyNumberFormat="1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2" fillId="11" borderId="17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0" fillId="11" borderId="24" xfId="0" applyFont="1" applyFill="1" applyBorder="1" applyAlignment="1">
      <alignment horizontal="center" vertical="center"/>
    </xf>
    <xf numFmtId="0" fontId="53" fillId="19" borderId="17" xfId="0" applyFont="1" applyFill="1" applyBorder="1" applyAlignment="1">
      <alignment horizontal="left" vertical="center" wrapText="1"/>
    </xf>
    <xf numFmtId="0" fontId="54" fillId="19" borderId="18" xfId="0" applyFont="1" applyFill="1" applyBorder="1" applyAlignment="1">
      <alignment vertical="center"/>
    </xf>
    <xf numFmtId="0" fontId="54" fillId="19" borderId="19" xfId="0" applyFont="1" applyFill="1" applyBorder="1" applyAlignment="1">
      <alignment vertical="center"/>
    </xf>
    <xf numFmtId="0" fontId="54" fillId="19" borderId="20" xfId="0" applyFont="1" applyFill="1" applyBorder="1" applyAlignment="1">
      <alignment vertical="center"/>
    </xf>
    <xf numFmtId="0" fontId="54" fillId="19" borderId="0" xfId="0" applyFont="1" applyFill="1" applyAlignment="1">
      <alignment vertical="center"/>
    </xf>
    <xf numFmtId="0" fontId="54" fillId="19" borderId="21" xfId="0" applyFont="1" applyFill="1" applyBorder="1" applyAlignment="1">
      <alignment vertical="center"/>
    </xf>
    <xf numFmtId="0" fontId="54" fillId="19" borderId="22" xfId="0" applyFont="1" applyFill="1" applyBorder="1" applyAlignment="1">
      <alignment vertical="center"/>
    </xf>
    <xf numFmtId="0" fontId="54" fillId="19" borderId="23" xfId="0" applyFont="1" applyFill="1" applyBorder="1" applyAlignment="1">
      <alignment vertical="center"/>
    </xf>
    <xf numFmtId="0" fontId="54" fillId="19" borderId="24" xfId="0" applyFont="1" applyFill="1" applyBorder="1" applyAlignment="1">
      <alignment vertical="center"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tabSelected="1" zoomScale="115" zoomScaleNormal="115" zoomScalePageLayoutView="0" workbookViewId="0" topLeftCell="A1">
      <pane ySplit="10" topLeftCell="A242" activePane="bottomLeft" state="frozen"/>
      <selection pane="topLeft" activeCell="A1" sqref="A1"/>
      <selection pane="bottomLeft" activeCell="B202" sqref="B202:D206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30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31" customWidth="1"/>
    <col min="19" max="19" width="3.140625" style="31" customWidth="1"/>
  </cols>
  <sheetData>
    <row r="1" spans="1:19" ht="15.75">
      <c r="A1" s="141" t="s">
        <v>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2" customHeight="1">
      <c r="A2" s="141" t="s">
        <v>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9" ht="15" hidden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ht="15">
      <c r="A4" s="143" t="s">
        <v>36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2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14.25" customHeight="1">
      <c r="A6" s="105" t="s">
        <v>90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36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14.25" customHeight="1">
      <c r="A8" s="109" t="s">
        <v>86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ht="15">
      <c r="A9" s="100" t="s">
        <v>8</v>
      </c>
      <c r="B9" s="77" t="s">
        <v>0</v>
      </c>
      <c r="C9" s="78"/>
      <c r="D9" s="79"/>
      <c r="E9" s="77" t="s">
        <v>1</v>
      </c>
      <c r="F9" s="78"/>
      <c r="G9" s="79"/>
      <c r="H9" s="70" t="s">
        <v>87</v>
      </c>
      <c r="I9" s="75"/>
      <c r="J9" s="75"/>
      <c r="K9" s="76"/>
      <c r="L9" s="70" t="s">
        <v>30</v>
      </c>
      <c r="M9" s="74"/>
      <c r="N9" s="74"/>
      <c r="O9" s="74"/>
      <c r="P9" s="75"/>
      <c r="Q9" s="75"/>
      <c r="R9" s="75"/>
      <c r="S9" s="76"/>
    </row>
    <row r="10" spans="1:19" ht="60" customHeight="1">
      <c r="A10" s="101"/>
      <c r="B10" s="80"/>
      <c r="C10" s="81"/>
      <c r="D10" s="82"/>
      <c r="E10" s="80"/>
      <c r="F10" s="81"/>
      <c r="G10" s="82"/>
      <c r="H10" s="70" t="s">
        <v>88</v>
      </c>
      <c r="I10" s="76"/>
      <c r="J10" s="6" t="s">
        <v>29</v>
      </c>
      <c r="K10" s="18" t="s">
        <v>2</v>
      </c>
      <c r="L10" s="70" t="s">
        <v>31</v>
      </c>
      <c r="M10" s="75"/>
      <c r="N10" s="75"/>
      <c r="O10" s="76"/>
      <c r="P10" s="70" t="s">
        <v>29</v>
      </c>
      <c r="Q10" s="71"/>
      <c r="R10" s="72" t="s">
        <v>2</v>
      </c>
      <c r="S10" s="73"/>
    </row>
    <row r="11" spans="1:19" ht="25.5" customHeight="1">
      <c r="A11" s="159" t="s">
        <v>44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>
      <c r="A12" s="134" t="s">
        <v>15</v>
      </c>
      <c r="B12" s="87" t="s">
        <v>38</v>
      </c>
      <c r="C12" s="88"/>
      <c r="D12" s="88"/>
      <c r="E12" s="87" t="s">
        <v>3</v>
      </c>
      <c r="F12" s="87"/>
      <c r="G12" s="87"/>
      <c r="H12" s="103">
        <f>H17+H22</f>
        <v>0</v>
      </c>
      <c r="I12" s="68"/>
      <c r="J12" s="13">
        <f>J17+J22</f>
        <v>0</v>
      </c>
      <c r="K12" s="19">
        <f>IF(H12=0,0,J12/H12*100)</f>
        <v>0</v>
      </c>
      <c r="L12" s="155">
        <f>L13+L14+L15+T12+L16</f>
        <v>803.46</v>
      </c>
      <c r="M12" s="155"/>
      <c r="N12" s="155"/>
      <c r="O12" s="155"/>
      <c r="P12" s="155">
        <f>P13+P14+P15+P16</f>
        <v>0</v>
      </c>
      <c r="Q12" s="155"/>
      <c r="R12" s="138">
        <f>P12/L12*100</f>
        <v>0</v>
      </c>
      <c r="S12" s="138"/>
    </row>
    <row r="13" spans="1:19" ht="15">
      <c r="A13" s="134"/>
      <c r="B13" s="88"/>
      <c r="C13" s="88"/>
      <c r="D13" s="88"/>
      <c r="E13" s="87" t="s">
        <v>34</v>
      </c>
      <c r="F13" s="87"/>
      <c r="G13" s="87"/>
      <c r="H13" s="99">
        <f>H18+H23</f>
        <v>0</v>
      </c>
      <c r="I13" s="68"/>
      <c r="J13" s="14">
        <f>J18+J23</f>
        <v>0</v>
      </c>
      <c r="K13" s="27">
        <f>IF(H13=0,0,J13/H13*100)</f>
        <v>0</v>
      </c>
      <c r="L13" s="137">
        <f>L18+L23</f>
        <v>0</v>
      </c>
      <c r="M13" s="137"/>
      <c r="N13" s="137"/>
      <c r="O13" s="137"/>
      <c r="P13" s="137">
        <f>P18+P23</f>
        <v>0</v>
      </c>
      <c r="Q13" s="137"/>
      <c r="R13" s="69">
        <f>IF(L13=0,0,P13/L13*100)</f>
        <v>0</v>
      </c>
      <c r="S13" s="69"/>
    </row>
    <row r="14" spans="1:19" ht="15">
      <c r="A14" s="134"/>
      <c r="B14" s="88"/>
      <c r="C14" s="88"/>
      <c r="D14" s="88"/>
      <c r="E14" s="87" t="s">
        <v>5</v>
      </c>
      <c r="F14" s="87"/>
      <c r="G14" s="87"/>
      <c r="H14" s="99">
        <f>H19+H24</f>
        <v>0</v>
      </c>
      <c r="I14" s="68"/>
      <c r="J14" s="14">
        <f>J19+J24</f>
        <v>0</v>
      </c>
      <c r="K14" s="27">
        <f>IF(H14=0,0,J14/H14*100)</f>
        <v>0</v>
      </c>
      <c r="L14" s="137">
        <f>L19+L24</f>
        <v>681.1</v>
      </c>
      <c r="M14" s="137"/>
      <c r="N14" s="137"/>
      <c r="O14" s="137"/>
      <c r="P14" s="137">
        <f>P19+P24</f>
        <v>0</v>
      </c>
      <c r="Q14" s="137"/>
      <c r="R14" s="69">
        <f>P14/L14*100</f>
        <v>0</v>
      </c>
      <c r="S14" s="69"/>
    </row>
    <row r="15" spans="1:19" ht="15">
      <c r="A15" s="134"/>
      <c r="B15" s="88"/>
      <c r="C15" s="88"/>
      <c r="D15" s="88"/>
      <c r="E15" s="87" t="s">
        <v>6</v>
      </c>
      <c r="F15" s="87"/>
      <c r="G15" s="87"/>
      <c r="H15" s="99">
        <f>H20+H25</f>
        <v>0</v>
      </c>
      <c r="I15" s="68"/>
      <c r="J15" s="14">
        <f>J20+J25</f>
        <v>0</v>
      </c>
      <c r="K15" s="27">
        <f>IF(H15=0,0,J15/H15*100)</f>
        <v>0</v>
      </c>
      <c r="L15" s="137">
        <f>L20+L25</f>
        <v>0</v>
      </c>
      <c r="M15" s="137"/>
      <c r="N15" s="137"/>
      <c r="O15" s="137"/>
      <c r="P15" s="137">
        <f>P20+P25</f>
        <v>0</v>
      </c>
      <c r="Q15" s="137"/>
      <c r="R15" s="69">
        <f>IF(L15=0,0,P15/L15*100)</f>
        <v>0</v>
      </c>
      <c r="S15" s="69"/>
    </row>
    <row r="16" spans="1:20" ht="15">
      <c r="A16" s="134"/>
      <c r="B16" s="88"/>
      <c r="C16" s="88"/>
      <c r="D16" s="88"/>
      <c r="E16" s="87" t="s">
        <v>7</v>
      </c>
      <c r="F16" s="87"/>
      <c r="G16" s="87"/>
      <c r="H16" s="99">
        <f>H21+H26</f>
        <v>0</v>
      </c>
      <c r="I16" s="68"/>
      <c r="J16" s="14">
        <f>J21+J26</f>
        <v>0</v>
      </c>
      <c r="K16" s="27">
        <f>IF(J16=0,0,J16/H16*100)</f>
        <v>0</v>
      </c>
      <c r="L16" s="137">
        <f>L21+L26</f>
        <v>122.36</v>
      </c>
      <c r="M16" s="137"/>
      <c r="N16" s="137"/>
      <c r="O16" s="137"/>
      <c r="P16" s="137">
        <f>P21+P26</f>
        <v>0</v>
      </c>
      <c r="Q16" s="137"/>
      <c r="R16" s="69">
        <f>P16/L16*100</f>
        <v>0</v>
      </c>
      <c r="S16" s="69"/>
      <c r="T16" s="3"/>
    </row>
    <row r="17" spans="1:19" ht="38.25" customHeight="1">
      <c r="A17" s="121" t="s">
        <v>9</v>
      </c>
      <c r="B17" s="83" t="s">
        <v>91</v>
      </c>
      <c r="C17" s="84"/>
      <c r="D17" s="84"/>
      <c r="E17" s="85" t="s">
        <v>3</v>
      </c>
      <c r="F17" s="85"/>
      <c r="G17" s="85"/>
      <c r="H17" s="102">
        <f>H18+H19+H20+H21</f>
        <v>0</v>
      </c>
      <c r="I17" s="68"/>
      <c r="J17" s="17">
        <f>J18+J19+J20+J21</f>
        <v>0</v>
      </c>
      <c r="K17" s="20">
        <f aca="true" t="shared" si="0" ref="K17:K36">IF(H17=0,0,J17/H17*100)</f>
        <v>0</v>
      </c>
      <c r="L17" s="132">
        <f>L18+L19+L20+L21</f>
        <v>748.46</v>
      </c>
      <c r="M17" s="132"/>
      <c r="N17" s="132"/>
      <c r="O17" s="132"/>
      <c r="P17" s="85">
        <f>P18+P19+P20+P21</f>
        <v>0</v>
      </c>
      <c r="Q17" s="85"/>
      <c r="R17" s="120">
        <f>P17/L17*100</f>
        <v>0</v>
      </c>
      <c r="S17" s="120"/>
    </row>
    <row r="18" spans="1:19" ht="15">
      <c r="A18" s="121"/>
      <c r="B18" s="83"/>
      <c r="C18" s="84"/>
      <c r="D18" s="84"/>
      <c r="E18" s="86" t="s">
        <v>34</v>
      </c>
      <c r="F18" s="86"/>
      <c r="G18" s="86"/>
      <c r="H18" s="104">
        <v>0</v>
      </c>
      <c r="I18" s="68"/>
      <c r="J18" s="9">
        <v>0</v>
      </c>
      <c r="K18" s="21">
        <f t="shared" si="0"/>
        <v>0</v>
      </c>
      <c r="L18" s="86">
        <v>0</v>
      </c>
      <c r="M18" s="86"/>
      <c r="N18" s="86"/>
      <c r="O18" s="86"/>
      <c r="P18" s="86">
        <v>0</v>
      </c>
      <c r="Q18" s="86"/>
      <c r="R18" s="90">
        <f>IF(P18=0,0,P18/L18*100)</f>
        <v>0</v>
      </c>
      <c r="S18" s="90"/>
    </row>
    <row r="19" spans="1:19" ht="15">
      <c r="A19" s="121"/>
      <c r="B19" s="83"/>
      <c r="C19" s="84"/>
      <c r="D19" s="84"/>
      <c r="E19" s="86" t="s">
        <v>5</v>
      </c>
      <c r="F19" s="86"/>
      <c r="G19" s="86"/>
      <c r="H19" s="104">
        <v>0</v>
      </c>
      <c r="I19" s="68"/>
      <c r="J19" s="9">
        <v>0</v>
      </c>
      <c r="K19" s="21">
        <f t="shared" si="0"/>
        <v>0</v>
      </c>
      <c r="L19" s="86">
        <v>681.1</v>
      </c>
      <c r="M19" s="86"/>
      <c r="N19" s="86"/>
      <c r="O19" s="86"/>
      <c r="P19" s="86">
        <v>0</v>
      </c>
      <c r="Q19" s="86"/>
      <c r="R19" s="90">
        <f>P19/L19*100</f>
        <v>0</v>
      </c>
      <c r="S19" s="90"/>
    </row>
    <row r="20" spans="1:19" ht="15">
      <c r="A20" s="121"/>
      <c r="B20" s="83"/>
      <c r="C20" s="84"/>
      <c r="D20" s="84"/>
      <c r="E20" s="86" t="s">
        <v>6</v>
      </c>
      <c r="F20" s="86"/>
      <c r="G20" s="86"/>
      <c r="H20" s="104">
        <v>0</v>
      </c>
      <c r="I20" s="68"/>
      <c r="J20" s="9">
        <v>0</v>
      </c>
      <c r="K20" s="21">
        <f t="shared" si="0"/>
        <v>0</v>
      </c>
      <c r="L20" s="86">
        <v>0</v>
      </c>
      <c r="M20" s="86"/>
      <c r="N20" s="86"/>
      <c r="O20" s="86"/>
      <c r="P20" s="86">
        <v>0</v>
      </c>
      <c r="Q20" s="86"/>
      <c r="R20" s="90">
        <v>0</v>
      </c>
      <c r="S20" s="90"/>
    </row>
    <row r="21" spans="1:19" ht="15">
      <c r="A21" s="121"/>
      <c r="B21" s="83"/>
      <c r="C21" s="84"/>
      <c r="D21" s="84"/>
      <c r="E21" s="86" t="s">
        <v>7</v>
      </c>
      <c r="F21" s="86"/>
      <c r="G21" s="86"/>
      <c r="H21" s="104">
        <v>0</v>
      </c>
      <c r="I21" s="68"/>
      <c r="J21" s="9">
        <v>0</v>
      </c>
      <c r="K21" s="21">
        <f t="shared" si="0"/>
        <v>0</v>
      </c>
      <c r="L21" s="161">
        <v>67.36</v>
      </c>
      <c r="M21" s="161"/>
      <c r="N21" s="161"/>
      <c r="O21" s="161"/>
      <c r="P21" s="86">
        <v>0</v>
      </c>
      <c r="Q21" s="86"/>
      <c r="R21" s="90">
        <f>P21/L21*100</f>
        <v>0</v>
      </c>
      <c r="S21" s="90"/>
    </row>
    <row r="22" spans="1:19" ht="15">
      <c r="A22" s="121" t="s">
        <v>10</v>
      </c>
      <c r="B22" s="83" t="s">
        <v>89</v>
      </c>
      <c r="C22" s="84"/>
      <c r="D22" s="84"/>
      <c r="E22" s="162" t="s">
        <v>3</v>
      </c>
      <c r="F22" s="162"/>
      <c r="G22" s="162"/>
      <c r="H22" s="102">
        <f>H23+H24+H25+H26</f>
        <v>0</v>
      </c>
      <c r="I22" s="68"/>
      <c r="J22" s="17">
        <f>J23+J24+J25+J26</f>
        <v>0</v>
      </c>
      <c r="K22" s="20">
        <f t="shared" si="0"/>
        <v>0</v>
      </c>
      <c r="L22" s="132">
        <f>L23+L24+L25+L26</f>
        <v>55</v>
      </c>
      <c r="M22" s="132"/>
      <c r="N22" s="132"/>
      <c r="O22" s="132"/>
      <c r="P22" s="85">
        <f>P23+P24+P25+P26</f>
        <v>0</v>
      </c>
      <c r="Q22" s="85"/>
      <c r="R22" s="120">
        <f>P22/L22*100</f>
        <v>0</v>
      </c>
      <c r="S22" s="120"/>
    </row>
    <row r="23" spans="1:20" ht="15">
      <c r="A23" s="121"/>
      <c r="B23" s="83"/>
      <c r="C23" s="84"/>
      <c r="D23" s="84"/>
      <c r="E23" s="91" t="s">
        <v>34</v>
      </c>
      <c r="F23" s="91"/>
      <c r="G23" s="91"/>
      <c r="H23" s="104">
        <v>0</v>
      </c>
      <c r="I23" s="68"/>
      <c r="J23" s="9">
        <v>0</v>
      </c>
      <c r="K23" s="21">
        <f t="shared" si="0"/>
        <v>0</v>
      </c>
      <c r="L23" s="86">
        <v>0</v>
      </c>
      <c r="M23" s="86"/>
      <c r="N23" s="86"/>
      <c r="O23" s="86"/>
      <c r="P23" s="86">
        <v>0</v>
      </c>
      <c r="Q23" s="86"/>
      <c r="R23" s="90">
        <f>IF(L23=0,0,P23/L23*100)</f>
        <v>0</v>
      </c>
      <c r="S23" s="90"/>
      <c r="T23" s="4"/>
    </row>
    <row r="24" spans="1:20" ht="15">
      <c r="A24" s="121"/>
      <c r="B24" s="83"/>
      <c r="C24" s="84"/>
      <c r="D24" s="84"/>
      <c r="E24" s="91" t="s">
        <v>5</v>
      </c>
      <c r="F24" s="91"/>
      <c r="G24" s="91"/>
      <c r="H24" s="104">
        <v>0</v>
      </c>
      <c r="I24" s="68"/>
      <c r="J24" s="9">
        <v>0</v>
      </c>
      <c r="K24" s="21">
        <f t="shared" si="0"/>
        <v>0</v>
      </c>
      <c r="L24" s="86">
        <v>0</v>
      </c>
      <c r="M24" s="86"/>
      <c r="N24" s="86"/>
      <c r="O24" s="86"/>
      <c r="P24" s="86">
        <v>0</v>
      </c>
      <c r="Q24" s="86"/>
      <c r="R24" s="90">
        <f>IF(L24=0,0,P24/L24*100)</f>
        <v>0</v>
      </c>
      <c r="S24" s="90"/>
      <c r="T24" s="4"/>
    </row>
    <row r="25" spans="1:19" ht="15">
      <c r="A25" s="121"/>
      <c r="B25" s="83"/>
      <c r="C25" s="84"/>
      <c r="D25" s="84"/>
      <c r="E25" s="91" t="s">
        <v>6</v>
      </c>
      <c r="F25" s="91"/>
      <c r="G25" s="91"/>
      <c r="H25" s="104">
        <v>0</v>
      </c>
      <c r="I25" s="68"/>
      <c r="J25" s="9">
        <v>0</v>
      </c>
      <c r="K25" s="21">
        <f t="shared" si="0"/>
        <v>0</v>
      </c>
      <c r="L25" s="86">
        <v>0</v>
      </c>
      <c r="M25" s="86"/>
      <c r="N25" s="86"/>
      <c r="O25" s="86"/>
      <c r="P25" s="86">
        <v>0</v>
      </c>
      <c r="Q25" s="86"/>
      <c r="R25" s="90">
        <f>IF(L25=0,0,P25/L25*100)</f>
        <v>0</v>
      </c>
      <c r="S25" s="90"/>
    </row>
    <row r="26" spans="1:19" ht="15">
      <c r="A26" s="121"/>
      <c r="B26" s="83"/>
      <c r="C26" s="84"/>
      <c r="D26" s="84"/>
      <c r="E26" s="91" t="s">
        <v>7</v>
      </c>
      <c r="F26" s="91"/>
      <c r="G26" s="91"/>
      <c r="H26" s="104">
        <v>0</v>
      </c>
      <c r="I26" s="68"/>
      <c r="J26" s="9">
        <v>0</v>
      </c>
      <c r="K26" s="21">
        <f t="shared" si="0"/>
        <v>0</v>
      </c>
      <c r="L26" s="86">
        <v>55</v>
      </c>
      <c r="M26" s="86"/>
      <c r="N26" s="86"/>
      <c r="O26" s="86"/>
      <c r="P26" s="86">
        <v>0</v>
      </c>
      <c r="Q26" s="86"/>
      <c r="R26" s="90">
        <f>IF(L26=0,0,P26/L26*100)</f>
        <v>0</v>
      </c>
      <c r="S26" s="90"/>
    </row>
    <row r="27" spans="1:19" ht="15">
      <c r="A27" s="154" t="s">
        <v>11</v>
      </c>
      <c r="B27" s="146" t="s">
        <v>39</v>
      </c>
      <c r="C27" s="147"/>
      <c r="D27" s="147"/>
      <c r="E27" s="146" t="s">
        <v>3</v>
      </c>
      <c r="F27" s="146"/>
      <c r="G27" s="146"/>
      <c r="H27" s="167">
        <f>H28+H29+H30+H31</f>
        <v>0</v>
      </c>
      <c r="I27" s="168"/>
      <c r="J27" s="16">
        <f>J28+J29+J30+J31</f>
        <v>0</v>
      </c>
      <c r="K27" s="24">
        <f t="shared" si="0"/>
        <v>0</v>
      </c>
      <c r="L27" s="163">
        <f>L28+L29+L30+L31</f>
        <v>16857.57</v>
      </c>
      <c r="M27" s="163"/>
      <c r="N27" s="163"/>
      <c r="O27" s="163"/>
      <c r="P27" s="163">
        <f>P28+P29+P30+P31</f>
        <v>0</v>
      </c>
      <c r="Q27" s="163"/>
      <c r="R27" s="164">
        <f>P27/L27*100</f>
        <v>0</v>
      </c>
      <c r="S27" s="164"/>
    </row>
    <row r="28" spans="1:19" ht="15">
      <c r="A28" s="154"/>
      <c r="B28" s="147"/>
      <c r="C28" s="147"/>
      <c r="D28" s="147"/>
      <c r="E28" s="146" t="s">
        <v>34</v>
      </c>
      <c r="F28" s="146"/>
      <c r="G28" s="146"/>
      <c r="H28" s="169">
        <f>H33</f>
        <v>0</v>
      </c>
      <c r="I28" s="168"/>
      <c r="J28" s="32">
        <f>J33</f>
        <v>0</v>
      </c>
      <c r="K28" s="33">
        <f t="shared" si="0"/>
        <v>0</v>
      </c>
      <c r="L28" s="165">
        <v>0</v>
      </c>
      <c r="M28" s="165"/>
      <c r="N28" s="165"/>
      <c r="O28" s="165"/>
      <c r="P28" s="165">
        <v>0</v>
      </c>
      <c r="Q28" s="165"/>
      <c r="R28" s="166">
        <f>IF(L28=0,0,P28/L28*100)</f>
        <v>0</v>
      </c>
      <c r="S28" s="166"/>
    </row>
    <row r="29" spans="1:19" ht="15">
      <c r="A29" s="154"/>
      <c r="B29" s="147"/>
      <c r="C29" s="147"/>
      <c r="D29" s="147"/>
      <c r="E29" s="146" t="s">
        <v>5</v>
      </c>
      <c r="F29" s="146"/>
      <c r="G29" s="146"/>
      <c r="H29" s="169">
        <f>H34</f>
        <v>0</v>
      </c>
      <c r="I29" s="168"/>
      <c r="J29" s="32">
        <f>J34</f>
        <v>0</v>
      </c>
      <c r="K29" s="33">
        <f t="shared" si="0"/>
        <v>0</v>
      </c>
      <c r="L29" s="165">
        <f>L34</f>
        <v>16333.29</v>
      </c>
      <c r="M29" s="165"/>
      <c r="N29" s="165"/>
      <c r="O29" s="165"/>
      <c r="P29" s="165">
        <f>P34</f>
        <v>0</v>
      </c>
      <c r="Q29" s="165"/>
      <c r="R29" s="166">
        <f>P29/L29*100</f>
        <v>0</v>
      </c>
      <c r="S29" s="166"/>
    </row>
    <row r="30" spans="1:19" ht="15">
      <c r="A30" s="154"/>
      <c r="B30" s="147"/>
      <c r="C30" s="147"/>
      <c r="D30" s="147"/>
      <c r="E30" s="146" t="s">
        <v>6</v>
      </c>
      <c r="F30" s="146"/>
      <c r="G30" s="146"/>
      <c r="H30" s="169">
        <f>H35</f>
        <v>0</v>
      </c>
      <c r="I30" s="168"/>
      <c r="J30" s="32">
        <f>J35</f>
        <v>0</v>
      </c>
      <c r="K30" s="33">
        <f t="shared" si="0"/>
        <v>0</v>
      </c>
      <c r="L30" s="165">
        <v>0</v>
      </c>
      <c r="M30" s="165"/>
      <c r="N30" s="165"/>
      <c r="O30" s="165"/>
      <c r="P30" s="165">
        <v>0</v>
      </c>
      <c r="Q30" s="165"/>
      <c r="R30" s="166">
        <f>IF(L30=0,0,P30/L30*100)</f>
        <v>0</v>
      </c>
      <c r="S30" s="166"/>
    </row>
    <row r="31" spans="1:19" ht="23.25" customHeight="1">
      <c r="A31" s="154"/>
      <c r="B31" s="147"/>
      <c r="C31" s="147"/>
      <c r="D31" s="147"/>
      <c r="E31" s="146" t="s">
        <v>7</v>
      </c>
      <c r="F31" s="146"/>
      <c r="G31" s="146"/>
      <c r="H31" s="169">
        <f>H36</f>
        <v>0</v>
      </c>
      <c r="I31" s="168"/>
      <c r="J31" s="32">
        <f>J36</f>
        <v>0</v>
      </c>
      <c r="K31" s="33">
        <f t="shared" si="0"/>
        <v>0</v>
      </c>
      <c r="L31" s="165">
        <f>L36</f>
        <v>524.28</v>
      </c>
      <c r="M31" s="165"/>
      <c r="N31" s="165"/>
      <c r="O31" s="165"/>
      <c r="P31" s="171">
        <f>P36</f>
        <v>0</v>
      </c>
      <c r="Q31" s="172"/>
      <c r="R31" s="166">
        <f>P31/L31*100</f>
        <v>0</v>
      </c>
      <c r="S31" s="166"/>
    </row>
    <row r="32" spans="1:19" ht="15">
      <c r="A32" s="153" t="s">
        <v>12</v>
      </c>
      <c r="B32" s="180" t="s">
        <v>40</v>
      </c>
      <c r="C32" s="181"/>
      <c r="D32" s="181"/>
      <c r="E32" s="179" t="s">
        <v>3</v>
      </c>
      <c r="F32" s="179"/>
      <c r="G32" s="179"/>
      <c r="H32" s="173">
        <f>H33+H34+H35+H36</f>
        <v>0</v>
      </c>
      <c r="I32" s="175"/>
      <c r="J32" s="5">
        <f>J33+J34+J35+J36</f>
        <v>0</v>
      </c>
      <c r="K32" s="25">
        <f t="shared" si="0"/>
        <v>0</v>
      </c>
      <c r="L32" s="170">
        <f>L33+L34+L35+L36</f>
        <v>16857.57</v>
      </c>
      <c r="M32" s="170"/>
      <c r="N32" s="170"/>
      <c r="O32" s="170"/>
      <c r="P32" s="170">
        <f>P33+P34+P35+P36</f>
        <v>0</v>
      </c>
      <c r="Q32" s="170"/>
      <c r="R32" s="178">
        <f>P32/L32*100</f>
        <v>0</v>
      </c>
      <c r="S32" s="178"/>
    </row>
    <row r="33" spans="1:19" ht="15">
      <c r="A33" s="153"/>
      <c r="B33" s="180"/>
      <c r="C33" s="181"/>
      <c r="D33" s="181"/>
      <c r="E33" s="180" t="s">
        <v>34</v>
      </c>
      <c r="F33" s="180"/>
      <c r="G33" s="180"/>
      <c r="H33" s="156">
        <v>0</v>
      </c>
      <c r="I33" s="175"/>
      <c r="J33" s="7">
        <v>0</v>
      </c>
      <c r="K33" s="26">
        <f t="shared" si="0"/>
        <v>0</v>
      </c>
      <c r="L33" s="176">
        <v>0</v>
      </c>
      <c r="M33" s="176"/>
      <c r="N33" s="176"/>
      <c r="O33" s="176"/>
      <c r="P33" s="176">
        <v>0</v>
      </c>
      <c r="Q33" s="176"/>
      <c r="R33" s="177">
        <f>IF(L33=0,0,P33/L33*100)</f>
        <v>0</v>
      </c>
      <c r="S33" s="177"/>
    </row>
    <row r="34" spans="1:19" ht="15">
      <c r="A34" s="153"/>
      <c r="B34" s="180"/>
      <c r="C34" s="181"/>
      <c r="D34" s="181"/>
      <c r="E34" s="180" t="s">
        <v>5</v>
      </c>
      <c r="F34" s="180"/>
      <c r="G34" s="180"/>
      <c r="H34" s="156">
        <v>0</v>
      </c>
      <c r="I34" s="175"/>
      <c r="J34" s="7">
        <v>0</v>
      </c>
      <c r="K34" s="26">
        <f t="shared" si="0"/>
        <v>0</v>
      </c>
      <c r="L34" s="176">
        <v>16333.29</v>
      </c>
      <c r="M34" s="176"/>
      <c r="N34" s="176"/>
      <c r="O34" s="176"/>
      <c r="P34" s="176">
        <v>0</v>
      </c>
      <c r="Q34" s="176"/>
      <c r="R34" s="177">
        <f>P34/L34*100</f>
        <v>0</v>
      </c>
      <c r="S34" s="177"/>
    </row>
    <row r="35" spans="1:19" ht="15">
      <c r="A35" s="153"/>
      <c r="B35" s="180"/>
      <c r="C35" s="181"/>
      <c r="D35" s="181"/>
      <c r="E35" s="180" t="s">
        <v>6</v>
      </c>
      <c r="F35" s="180"/>
      <c r="G35" s="180"/>
      <c r="H35" s="156">
        <v>0</v>
      </c>
      <c r="I35" s="175"/>
      <c r="J35" s="7">
        <v>0</v>
      </c>
      <c r="K35" s="26">
        <f t="shared" si="0"/>
        <v>0</v>
      </c>
      <c r="L35" s="176">
        <v>0</v>
      </c>
      <c r="M35" s="176"/>
      <c r="N35" s="176"/>
      <c r="O35" s="176"/>
      <c r="P35" s="176">
        <v>0</v>
      </c>
      <c r="Q35" s="176"/>
      <c r="R35" s="177">
        <f>IF(L35=0,0,P35/L35*100)</f>
        <v>0</v>
      </c>
      <c r="S35" s="177"/>
    </row>
    <row r="36" spans="1:19" ht="33.75" customHeight="1">
      <c r="A36" s="153"/>
      <c r="B36" s="180"/>
      <c r="C36" s="181"/>
      <c r="D36" s="181"/>
      <c r="E36" s="180" t="s">
        <v>7</v>
      </c>
      <c r="F36" s="180"/>
      <c r="G36" s="180"/>
      <c r="H36" s="156">
        <v>0</v>
      </c>
      <c r="I36" s="175"/>
      <c r="J36" s="7">
        <v>0</v>
      </c>
      <c r="K36" s="26">
        <f t="shared" si="0"/>
        <v>0</v>
      </c>
      <c r="L36" s="176">
        <v>524.28</v>
      </c>
      <c r="M36" s="176"/>
      <c r="N36" s="176"/>
      <c r="O36" s="176"/>
      <c r="P36" s="176">
        <v>0</v>
      </c>
      <c r="Q36" s="176"/>
      <c r="R36" s="177">
        <f>P36/L36*100</f>
        <v>0</v>
      </c>
      <c r="S36" s="177"/>
    </row>
    <row r="37" spans="1:19" ht="0" customHeight="1" hidden="1">
      <c r="A37" s="124" t="s">
        <v>22</v>
      </c>
      <c r="B37" s="126" t="s">
        <v>37</v>
      </c>
      <c r="C37" s="127"/>
      <c r="D37" s="128"/>
      <c r="E37" s="93" t="s">
        <v>3</v>
      </c>
      <c r="F37" s="94"/>
      <c r="G37" s="95"/>
      <c r="H37" s="173" t="e">
        <f>H38+H39+H40+#REF!</f>
        <v>#REF!</v>
      </c>
      <c r="I37" s="174"/>
      <c r="J37" s="5" t="e">
        <f>J38+J39+J40+#REF!</f>
        <v>#REF!</v>
      </c>
      <c r="K37" s="25">
        <v>0</v>
      </c>
      <c r="L37" s="173">
        <v>0</v>
      </c>
      <c r="M37" s="184"/>
      <c r="N37" s="184"/>
      <c r="O37" s="174"/>
      <c r="P37" s="173" t="e">
        <f>P38+P39+P40+#REF!</f>
        <v>#REF!</v>
      </c>
      <c r="Q37" s="174"/>
      <c r="R37" s="225">
        <v>0</v>
      </c>
      <c r="S37" s="226"/>
    </row>
    <row r="38" spans="1:19" ht="14.25" customHeight="1" hidden="1">
      <c r="A38" s="125"/>
      <c r="B38" s="129"/>
      <c r="C38" s="130"/>
      <c r="D38" s="131"/>
      <c r="E38" s="96" t="s">
        <v>34</v>
      </c>
      <c r="F38" s="97"/>
      <c r="G38" s="98"/>
      <c r="H38" s="156">
        <v>0</v>
      </c>
      <c r="I38" s="158"/>
      <c r="J38" s="7">
        <v>0</v>
      </c>
      <c r="K38" s="26">
        <v>0</v>
      </c>
      <c r="L38" s="156">
        <v>0</v>
      </c>
      <c r="M38" s="157"/>
      <c r="N38" s="157"/>
      <c r="O38" s="158"/>
      <c r="P38" s="156">
        <v>0</v>
      </c>
      <c r="Q38" s="158"/>
      <c r="R38" s="182">
        <v>0</v>
      </c>
      <c r="S38" s="183"/>
    </row>
    <row r="39" spans="1:19" ht="14.25" customHeight="1" hidden="1">
      <c r="A39" s="125"/>
      <c r="B39" s="129"/>
      <c r="C39" s="130"/>
      <c r="D39" s="131"/>
      <c r="E39" s="96" t="s">
        <v>5</v>
      </c>
      <c r="F39" s="97"/>
      <c r="G39" s="98"/>
      <c r="H39" s="156">
        <v>0</v>
      </c>
      <c r="I39" s="158"/>
      <c r="J39" s="7">
        <v>0</v>
      </c>
      <c r="K39" s="26">
        <v>0</v>
      </c>
      <c r="L39" s="156">
        <v>0</v>
      </c>
      <c r="M39" s="157"/>
      <c r="N39" s="157"/>
      <c r="O39" s="158"/>
      <c r="P39" s="156">
        <v>0</v>
      </c>
      <c r="Q39" s="158"/>
      <c r="R39" s="182">
        <v>0</v>
      </c>
      <c r="S39" s="183"/>
    </row>
    <row r="40" spans="1:19" ht="14.25" customHeight="1" hidden="1">
      <c r="A40" s="125"/>
      <c r="B40" s="129"/>
      <c r="C40" s="130"/>
      <c r="D40" s="131"/>
      <c r="E40" s="96" t="s">
        <v>6</v>
      </c>
      <c r="F40" s="97"/>
      <c r="G40" s="98"/>
      <c r="H40" s="156">
        <v>0</v>
      </c>
      <c r="I40" s="158"/>
      <c r="J40" s="7">
        <v>0</v>
      </c>
      <c r="K40" s="26">
        <v>0</v>
      </c>
      <c r="L40" s="156">
        <v>0</v>
      </c>
      <c r="M40" s="157"/>
      <c r="N40" s="157"/>
      <c r="O40" s="158"/>
      <c r="P40" s="156">
        <v>0</v>
      </c>
      <c r="Q40" s="158"/>
      <c r="R40" s="182">
        <v>0</v>
      </c>
      <c r="S40" s="183"/>
    </row>
    <row r="41" spans="1:19" ht="15">
      <c r="A41" s="134" t="s">
        <v>16</v>
      </c>
      <c r="B41" s="87" t="s">
        <v>41</v>
      </c>
      <c r="C41" s="88"/>
      <c r="D41" s="88"/>
      <c r="E41" s="87" t="s">
        <v>3</v>
      </c>
      <c r="F41" s="87"/>
      <c r="G41" s="87"/>
      <c r="H41" s="103">
        <f>H42+H43+H44+H45</f>
        <v>0</v>
      </c>
      <c r="I41" s="68"/>
      <c r="J41" s="13">
        <f>J42+J43+J44+J45</f>
        <v>0</v>
      </c>
      <c r="K41" s="19">
        <f>IF(H41=0,0,J41/H41*100)</f>
        <v>0</v>
      </c>
      <c r="L41" s="155">
        <f>L42+L43+L44+L45</f>
        <v>7198.63</v>
      </c>
      <c r="M41" s="155"/>
      <c r="N41" s="155"/>
      <c r="O41" s="155"/>
      <c r="P41" s="155">
        <f>P42+P43+P44+P45</f>
        <v>0</v>
      </c>
      <c r="Q41" s="155"/>
      <c r="R41" s="138">
        <f>P41/L41*100</f>
        <v>0</v>
      </c>
      <c r="S41" s="138"/>
    </row>
    <row r="42" spans="1:19" ht="15">
      <c r="A42" s="134"/>
      <c r="B42" s="88"/>
      <c r="C42" s="88"/>
      <c r="D42" s="88"/>
      <c r="E42" s="87" t="s">
        <v>34</v>
      </c>
      <c r="F42" s="87"/>
      <c r="G42" s="87"/>
      <c r="H42" s="99">
        <f>H47</f>
        <v>0</v>
      </c>
      <c r="I42" s="68"/>
      <c r="J42" s="14">
        <f>J47</f>
        <v>0</v>
      </c>
      <c r="K42" s="27">
        <v>0</v>
      </c>
      <c r="L42" s="137">
        <v>0</v>
      </c>
      <c r="M42" s="137"/>
      <c r="N42" s="137"/>
      <c r="O42" s="137"/>
      <c r="P42" s="137">
        <f>P47</f>
        <v>0</v>
      </c>
      <c r="Q42" s="137"/>
      <c r="R42" s="69">
        <f>IF(L42=0,0,P42/L42*100)</f>
        <v>0</v>
      </c>
      <c r="S42" s="69"/>
    </row>
    <row r="43" spans="1:19" ht="15">
      <c r="A43" s="134"/>
      <c r="B43" s="88"/>
      <c r="C43" s="88"/>
      <c r="D43" s="88"/>
      <c r="E43" s="87" t="s">
        <v>5</v>
      </c>
      <c r="F43" s="87"/>
      <c r="G43" s="87"/>
      <c r="H43" s="99">
        <f>H48</f>
        <v>0</v>
      </c>
      <c r="I43" s="68"/>
      <c r="J43" s="14">
        <f>J48</f>
        <v>0</v>
      </c>
      <c r="K43" s="27">
        <v>0</v>
      </c>
      <c r="L43" s="137">
        <f>L48</f>
        <v>6550.75</v>
      </c>
      <c r="M43" s="137"/>
      <c r="N43" s="137"/>
      <c r="O43" s="137"/>
      <c r="P43" s="137">
        <f>P48</f>
        <v>0</v>
      </c>
      <c r="Q43" s="137"/>
      <c r="R43" s="69">
        <f>P43/L43*100</f>
        <v>0</v>
      </c>
      <c r="S43" s="69"/>
    </row>
    <row r="44" spans="1:19" ht="15">
      <c r="A44" s="134"/>
      <c r="B44" s="88"/>
      <c r="C44" s="88"/>
      <c r="D44" s="88"/>
      <c r="E44" s="87" t="s">
        <v>6</v>
      </c>
      <c r="F44" s="87"/>
      <c r="G44" s="87"/>
      <c r="H44" s="99">
        <f>H49</f>
        <v>0</v>
      </c>
      <c r="I44" s="68"/>
      <c r="J44" s="14">
        <f>J49</f>
        <v>0</v>
      </c>
      <c r="K44" s="27">
        <v>0</v>
      </c>
      <c r="L44" s="137">
        <v>0</v>
      </c>
      <c r="M44" s="137"/>
      <c r="N44" s="137"/>
      <c r="O44" s="137"/>
      <c r="P44" s="137">
        <f>P49</f>
        <v>0</v>
      </c>
      <c r="Q44" s="137"/>
      <c r="R44" s="69">
        <f>IF(L44=0,0,P44/L44*100)</f>
        <v>0</v>
      </c>
      <c r="S44" s="69"/>
    </row>
    <row r="45" spans="1:19" ht="15">
      <c r="A45" s="134"/>
      <c r="B45" s="88"/>
      <c r="C45" s="88"/>
      <c r="D45" s="88"/>
      <c r="E45" s="87" t="s">
        <v>7</v>
      </c>
      <c r="F45" s="87"/>
      <c r="G45" s="87"/>
      <c r="H45" s="99">
        <f>H50</f>
        <v>0</v>
      </c>
      <c r="I45" s="68"/>
      <c r="J45" s="14">
        <f>J50</f>
        <v>0</v>
      </c>
      <c r="K45" s="27">
        <f aca="true" t="shared" si="1" ref="K45:K55">IF(H45=0,0,J45/H45*100)</f>
        <v>0</v>
      </c>
      <c r="L45" s="137">
        <f>L50</f>
        <v>647.88</v>
      </c>
      <c r="M45" s="137"/>
      <c r="N45" s="137"/>
      <c r="O45" s="137"/>
      <c r="P45" s="137">
        <f>P50</f>
        <v>0</v>
      </c>
      <c r="Q45" s="137"/>
      <c r="R45" s="69">
        <f>P45/L45*100</f>
        <v>0</v>
      </c>
      <c r="S45" s="69"/>
    </row>
    <row r="46" spans="1:19" ht="15">
      <c r="A46" s="121" t="s">
        <v>17</v>
      </c>
      <c r="B46" s="83" t="s">
        <v>108</v>
      </c>
      <c r="C46" s="84"/>
      <c r="D46" s="84"/>
      <c r="E46" s="133" t="s">
        <v>3</v>
      </c>
      <c r="F46" s="133"/>
      <c r="G46" s="133"/>
      <c r="H46" s="59">
        <f>H47+H48+H49+H50</f>
        <v>0</v>
      </c>
      <c r="I46" s="68"/>
      <c r="J46" s="10">
        <f>J47+J48+J49+J50</f>
        <v>0</v>
      </c>
      <c r="K46" s="22">
        <f t="shared" si="1"/>
        <v>0</v>
      </c>
      <c r="L46" s="132">
        <f>L47+L48+L49+L50</f>
        <v>7198.63</v>
      </c>
      <c r="M46" s="132"/>
      <c r="N46" s="132"/>
      <c r="O46" s="132"/>
      <c r="P46" s="132">
        <f>P47+P48+P49+P50</f>
        <v>0</v>
      </c>
      <c r="Q46" s="132"/>
      <c r="R46" s="120">
        <f>P46/L46*100</f>
        <v>0</v>
      </c>
      <c r="S46" s="120"/>
    </row>
    <row r="47" spans="1:19" ht="15">
      <c r="A47" s="121"/>
      <c r="B47" s="84"/>
      <c r="C47" s="84"/>
      <c r="D47" s="84"/>
      <c r="E47" s="185" t="s">
        <v>34</v>
      </c>
      <c r="F47" s="185"/>
      <c r="G47" s="185"/>
      <c r="H47" s="39">
        <v>0</v>
      </c>
      <c r="I47" s="68"/>
      <c r="J47" s="9">
        <v>0</v>
      </c>
      <c r="K47" s="23">
        <f t="shared" si="1"/>
        <v>0</v>
      </c>
      <c r="L47" s="86">
        <v>0</v>
      </c>
      <c r="M47" s="86"/>
      <c r="N47" s="86"/>
      <c r="O47" s="86"/>
      <c r="P47" s="86">
        <v>0</v>
      </c>
      <c r="Q47" s="86"/>
      <c r="R47" s="90">
        <f>IF(L47=0,0,P47/L47*100)</f>
        <v>0</v>
      </c>
      <c r="S47" s="90"/>
    </row>
    <row r="48" spans="1:19" ht="28.5" customHeight="1">
      <c r="A48" s="121"/>
      <c r="B48" s="84"/>
      <c r="C48" s="84"/>
      <c r="D48" s="84"/>
      <c r="E48" s="186" t="s">
        <v>5</v>
      </c>
      <c r="F48" s="186"/>
      <c r="G48" s="186"/>
      <c r="H48" s="39">
        <v>0</v>
      </c>
      <c r="I48" s="68"/>
      <c r="J48" s="9">
        <v>0</v>
      </c>
      <c r="K48" s="23">
        <f t="shared" si="1"/>
        <v>0</v>
      </c>
      <c r="L48" s="86">
        <v>6550.75</v>
      </c>
      <c r="M48" s="86"/>
      <c r="N48" s="86"/>
      <c r="O48" s="86"/>
      <c r="P48" s="86">
        <v>0</v>
      </c>
      <c r="Q48" s="86"/>
      <c r="R48" s="90">
        <f>P48/L48*100</f>
        <v>0</v>
      </c>
      <c r="S48" s="90"/>
    </row>
    <row r="49" spans="1:19" ht="15">
      <c r="A49" s="121"/>
      <c r="B49" s="84"/>
      <c r="C49" s="84"/>
      <c r="D49" s="84"/>
      <c r="E49" s="91" t="s">
        <v>6</v>
      </c>
      <c r="F49" s="91"/>
      <c r="G49" s="91"/>
      <c r="H49" s="39">
        <v>0</v>
      </c>
      <c r="I49" s="68"/>
      <c r="J49" s="9">
        <v>0</v>
      </c>
      <c r="K49" s="23">
        <f t="shared" si="1"/>
        <v>0</v>
      </c>
      <c r="L49" s="86">
        <v>0</v>
      </c>
      <c r="M49" s="86"/>
      <c r="N49" s="86"/>
      <c r="O49" s="86"/>
      <c r="P49" s="86">
        <v>0</v>
      </c>
      <c r="Q49" s="86"/>
      <c r="R49" s="90">
        <f>IF(L49=0,0,P49/L49*100)</f>
        <v>0</v>
      </c>
      <c r="S49" s="90"/>
    </row>
    <row r="50" spans="1:19" ht="89.25" customHeight="1">
      <c r="A50" s="121"/>
      <c r="B50" s="84"/>
      <c r="C50" s="84"/>
      <c r="D50" s="84"/>
      <c r="E50" s="91" t="s">
        <v>7</v>
      </c>
      <c r="F50" s="91"/>
      <c r="G50" s="91"/>
      <c r="H50" s="39">
        <v>0</v>
      </c>
      <c r="I50" s="68"/>
      <c r="J50" s="9">
        <v>0</v>
      </c>
      <c r="K50" s="23">
        <f t="shared" si="1"/>
        <v>0</v>
      </c>
      <c r="L50" s="86">
        <v>647.88</v>
      </c>
      <c r="M50" s="86"/>
      <c r="N50" s="86"/>
      <c r="O50" s="86"/>
      <c r="P50" s="86">
        <v>0</v>
      </c>
      <c r="Q50" s="86"/>
      <c r="R50" s="90">
        <f>P50/L50*100</f>
        <v>0</v>
      </c>
      <c r="S50" s="90"/>
    </row>
    <row r="51" spans="1:19" ht="15" customHeight="1">
      <c r="A51" s="204" t="s">
        <v>42</v>
      </c>
      <c r="B51" s="205"/>
      <c r="C51" s="205"/>
      <c r="D51" s="206"/>
      <c r="E51" s="187" t="s">
        <v>3</v>
      </c>
      <c r="F51" s="187"/>
      <c r="G51" s="187"/>
      <c r="H51" s="67">
        <f>H41+H27+H12</f>
        <v>0</v>
      </c>
      <c r="I51" s="68"/>
      <c r="J51" s="12">
        <f>J41+J27+J12</f>
        <v>0</v>
      </c>
      <c r="K51" s="15">
        <f t="shared" si="1"/>
        <v>0</v>
      </c>
      <c r="L51" s="188">
        <f>L52+L53+L54+L55</f>
        <v>24859.66</v>
      </c>
      <c r="M51" s="188"/>
      <c r="N51" s="188"/>
      <c r="O51" s="188"/>
      <c r="P51" s="188">
        <f>P55+P54+P53+P52</f>
        <v>0</v>
      </c>
      <c r="Q51" s="188"/>
      <c r="R51" s="189">
        <f>P51/L51*100</f>
        <v>0</v>
      </c>
      <c r="S51" s="189"/>
    </row>
    <row r="52" spans="1:19" ht="15">
      <c r="A52" s="207"/>
      <c r="B52" s="208"/>
      <c r="C52" s="208"/>
      <c r="D52" s="209"/>
      <c r="E52" s="187" t="s">
        <v>34</v>
      </c>
      <c r="F52" s="187"/>
      <c r="G52" s="187"/>
      <c r="H52" s="67">
        <f>H42+H28+H13</f>
        <v>0</v>
      </c>
      <c r="I52" s="68"/>
      <c r="J52" s="12">
        <f>J42+J28+J13</f>
        <v>0</v>
      </c>
      <c r="K52" s="15">
        <f t="shared" si="1"/>
        <v>0</v>
      </c>
      <c r="L52" s="188">
        <f>L42+L28+L13</f>
        <v>0</v>
      </c>
      <c r="M52" s="188"/>
      <c r="N52" s="188"/>
      <c r="O52" s="188"/>
      <c r="P52" s="188">
        <f>P42+P28+P13</f>
        <v>0</v>
      </c>
      <c r="Q52" s="188"/>
      <c r="R52" s="189">
        <f>IF(L52=0,0,P52/L52*100)</f>
        <v>0</v>
      </c>
      <c r="S52" s="189"/>
    </row>
    <row r="53" spans="1:19" ht="21" customHeight="1">
      <c r="A53" s="207"/>
      <c r="B53" s="208"/>
      <c r="C53" s="208"/>
      <c r="D53" s="209"/>
      <c r="E53" s="187" t="s">
        <v>5</v>
      </c>
      <c r="F53" s="187"/>
      <c r="G53" s="187"/>
      <c r="H53" s="67">
        <f>H43+H29+H14</f>
        <v>0</v>
      </c>
      <c r="I53" s="68"/>
      <c r="J53" s="12">
        <f>J43+J29+J14</f>
        <v>0</v>
      </c>
      <c r="K53" s="15">
        <f t="shared" si="1"/>
        <v>0</v>
      </c>
      <c r="L53" s="188">
        <f>L43+L29+L14</f>
        <v>23565.14</v>
      </c>
      <c r="M53" s="188"/>
      <c r="N53" s="188"/>
      <c r="O53" s="188"/>
      <c r="P53" s="188">
        <f>P43+P29+P14</f>
        <v>0</v>
      </c>
      <c r="Q53" s="188"/>
      <c r="R53" s="189">
        <f>P53/L53*100</f>
        <v>0</v>
      </c>
      <c r="S53" s="189"/>
    </row>
    <row r="54" spans="1:19" ht="21" customHeight="1">
      <c r="A54" s="207"/>
      <c r="B54" s="208"/>
      <c r="C54" s="208"/>
      <c r="D54" s="209"/>
      <c r="E54" s="187" t="s">
        <v>6</v>
      </c>
      <c r="F54" s="187"/>
      <c r="G54" s="187"/>
      <c r="H54" s="67">
        <f>H44+H30+H15</f>
        <v>0</v>
      </c>
      <c r="I54" s="68"/>
      <c r="J54" s="12">
        <f>J44+J30+J15</f>
        <v>0</v>
      </c>
      <c r="K54" s="15">
        <f t="shared" si="1"/>
        <v>0</v>
      </c>
      <c r="L54" s="188">
        <f>L44+L30+L15</f>
        <v>0</v>
      </c>
      <c r="M54" s="188"/>
      <c r="N54" s="188"/>
      <c r="O54" s="188"/>
      <c r="P54" s="188">
        <f>P44+P30+P15</f>
        <v>0</v>
      </c>
      <c r="Q54" s="188"/>
      <c r="R54" s="189">
        <f>IF(L54=0,0,P54/L54*100)</f>
        <v>0</v>
      </c>
      <c r="S54" s="189"/>
    </row>
    <row r="55" spans="1:19" ht="30" customHeight="1">
      <c r="A55" s="210"/>
      <c r="B55" s="211"/>
      <c r="C55" s="211"/>
      <c r="D55" s="212"/>
      <c r="E55" s="187" t="s">
        <v>7</v>
      </c>
      <c r="F55" s="187"/>
      <c r="G55" s="187"/>
      <c r="H55" s="67">
        <f>H45+H31+H16</f>
        <v>0</v>
      </c>
      <c r="I55" s="68"/>
      <c r="J55" s="12">
        <f>J45+J31+J16</f>
        <v>0</v>
      </c>
      <c r="K55" s="15">
        <f t="shared" si="1"/>
        <v>0</v>
      </c>
      <c r="L55" s="188">
        <f>L45+L31+L16</f>
        <v>1294.5199999999998</v>
      </c>
      <c r="M55" s="188"/>
      <c r="N55" s="188"/>
      <c r="O55" s="188"/>
      <c r="P55" s="188">
        <f>P45+P31+P16</f>
        <v>0</v>
      </c>
      <c r="Q55" s="188"/>
      <c r="R55" s="189">
        <f>P55/L55*100</f>
        <v>0</v>
      </c>
      <c r="S55" s="189"/>
    </row>
    <row r="56" spans="1:19" ht="30" customHeight="1">
      <c r="A56" s="135" t="s">
        <v>43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</row>
    <row r="57" spans="1:19" ht="21.75" customHeight="1">
      <c r="A57" s="134" t="s">
        <v>15</v>
      </c>
      <c r="B57" s="87" t="s">
        <v>45</v>
      </c>
      <c r="C57" s="88"/>
      <c r="D57" s="88"/>
      <c r="E57" s="87" t="s">
        <v>3</v>
      </c>
      <c r="F57" s="87"/>
      <c r="G57" s="87"/>
      <c r="H57" s="103">
        <f>H62+H67+H72+H77+H82+H87+H92+H97+H102+H107+H112+H117+H122+H127+H132</f>
        <v>11966.16</v>
      </c>
      <c r="I57" s="68"/>
      <c r="J57" s="13">
        <f>J58+J59+J60+J61</f>
        <v>5070.679999999999</v>
      </c>
      <c r="K57" s="19">
        <f>J57/H57*100</f>
        <v>42.37516463092587</v>
      </c>
      <c r="L57" s="155">
        <f>L58+L59+L60+L61</f>
        <v>42113.17</v>
      </c>
      <c r="M57" s="155"/>
      <c r="N57" s="155"/>
      <c r="O57" s="155"/>
      <c r="P57" s="155">
        <f>P58+P59+P60+P61</f>
        <v>8710.349999999999</v>
      </c>
      <c r="Q57" s="155"/>
      <c r="R57" s="138">
        <f>P57/L57*100</f>
        <v>20.68319720410503</v>
      </c>
      <c r="S57" s="138"/>
    </row>
    <row r="58" spans="1:19" ht="26.25" customHeight="1">
      <c r="A58" s="134"/>
      <c r="B58" s="88"/>
      <c r="C58" s="88"/>
      <c r="D58" s="88"/>
      <c r="E58" s="87" t="s">
        <v>34</v>
      </c>
      <c r="F58" s="87"/>
      <c r="G58" s="87"/>
      <c r="H58" s="99">
        <f>H63+H68+H73+H78+H83+H88+H93+H98+H103+H108+H113+H118+H123+H128+H133</f>
        <v>0</v>
      </c>
      <c r="I58" s="68"/>
      <c r="J58" s="14">
        <f>J63+J68+J73+J78+J83+J88+J93+J98+J103+J108+J113+J118+J123+J128+J133</f>
        <v>0</v>
      </c>
      <c r="K58" s="27">
        <v>0</v>
      </c>
      <c r="L58" s="137">
        <f>L63+L68+L73+L78+L83+L88+L93+L98+L103+L108+L113+L118+L123+L128+L133</f>
        <v>0</v>
      </c>
      <c r="M58" s="137"/>
      <c r="N58" s="137"/>
      <c r="O58" s="137"/>
      <c r="P58" s="137">
        <v>0</v>
      </c>
      <c r="Q58" s="137"/>
      <c r="R58" s="69">
        <v>0</v>
      </c>
      <c r="S58" s="69"/>
    </row>
    <row r="59" spans="1:19" ht="15">
      <c r="A59" s="134"/>
      <c r="B59" s="88"/>
      <c r="C59" s="88"/>
      <c r="D59" s="88"/>
      <c r="E59" s="87" t="s">
        <v>5</v>
      </c>
      <c r="F59" s="87"/>
      <c r="G59" s="87"/>
      <c r="H59" s="99">
        <f>H64+H69+H74+H79+H84+H89+H94+H99+H104+H109+H114+H119+H124+H129+H134</f>
        <v>852.8</v>
      </c>
      <c r="I59" s="68"/>
      <c r="J59" s="14">
        <f>J64+J69+J74+J79+J84+J89+J94+J99+J104+J109+J114+J119+J124+J129+J134</f>
        <v>0</v>
      </c>
      <c r="K59" s="27">
        <v>0</v>
      </c>
      <c r="L59" s="137">
        <f>L64+L69+L74+L79+L84+L89+L94+L99+L104+L109+L114+L119+L124+L129+L134</f>
        <v>3907.7</v>
      </c>
      <c r="M59" s="137"/>
      <c r="N59" s="137"/>
      <c r="O59" s="137"/>
      <c r="P59" s="137">
        <f>P64+P69+P74+P79+P84+P89+P94+P99+P104+P109+P114+P119+P124+P129+P134</f>
        <v>0</v>
      </c>
      <c r="Q59" s="137"/>
      <c r="R59" s="69">
        <v>0</v>
      </c>
      <c r="S59" s="69"/>
    </row>
    <row r="60" spans="1:19" ht="15">
      <c r="A60" s="134"/>
      <c r="B60" s="88"/>
      <c r="C60" s="88"/>
      <c r="D60" s="88"/>
      <c r="E60" s="87" t="s">
        <v>6</v>
      </c>
      <c r="F60" s="87"/>
      <c r="G60" s="87"/>
      <c r="H60" s="99">
        <v>0</v>
      </c>
      <c r="I60" s="68"/>
      <c r="J60" s="14">
        <v>0</v>
      </c>
      <c r="K60" s="27">
        <v>0</v>
      </c>
      <c r="L60" s="137">
        <f>L65</f>
        <v>0</v>
      </c>
      <c r="M60" s="137"/>
      <c r="N60" s="137"/>
      <c r="O60" s="137"/>
      <c r="P60" s="137">
        <v>0</v>
      </c>
      <c r="Q60" s="137"/>
      <c r="R60" s="69">
        <v>0</v>
      </c>
      <c r="S60" s="69"/>
    </row>
    <row r="61" spans="1:19" ht="81.75" customHeight="1">
      <c r="A61" s="134"/>
      <c r="B61" s="88"/>
      <c r="C61" s="88"/>
      <c r="D61" s="88"/>
      <c r="E61" s="87" t="s">
        <v>7</v>
      </c>
      <c r="F61" s="87"/>
      <c r="G61" s="87"/>
      <c r="H61" s="99">
        <f>H66+H71+H76+H81+H86+H91+H96+H101+H106+H111+H116+H121+H126+H131+H136</f>
        <v>11113.36</v>
      </c>
      <c r="I61" s="68"/>
      <c r="J61" s="14">
        <f>J66+J71+J76+J81+J86+J91+J96+J101+J106+J111+J116+J121+J126+J131+J136</f>
        <v>5070.679999999999</v>
      </c>
      <c r="K61" s="27">
        <f>J61/H61*100</f>
        <v>45.626885118452016</v>
      </c>
      <c r="L61" s="137">
        <f>L66+L71+L76+L81+L86+L91+L96+L101+L106+L111+L116+L121+L126+L131+L136</f>
        <v>38205.47</v>
      </c>
      <c r="M61" s="137"/>
      <c r="N61" s="137"/>
      <c r="O61" s="137"/>
      <c r="P61" s="137">
        <f>P66+P71+P76+P81+P86+P91+P96+P101+P106+P111+P116+P121+P126+P131+P136</f>
        <v>8710.349999999999</v>
      </c>
      <c r="Q61" s="137"/>
      <c r="R61" s="69">
        <f>P61/L61*100</f>
        <v>22.798698720366477</v>
      </c>
      <c r="S61" s="69"/>
    </row>
    <row r="62" spans="1:19" ht="15">
      <c r="A62" s="121" t="s">
        <v>9</v>
      </c>
      <c r="B62" s="151" t="s">
        <v>59</v>
      </c>
      <c r="C62" s="152"/>
      <c r="D62" s="152"/>
      <c r="E62" s="133" t="s">
        <v>3</v>
      </c>
      <c r="F62" s="133"/>
      <c r="G62" s="133"/>
      <c r="H62" s="59">
        <f>H63+H64+H65+H66</f>
        <v>0</v>
      </c>
      <c r="I62" s="92"/>
      <c r="J62" s="36">
        <f>J63+J64+J65+J66</f>
        <v>0</v>
      </c>
      <c r="K62" s="35">
        <f aca="true" t="shared" si="2" ref="K62:K71">IF(H62=0,0,J62/H62*100)</f>
        <v>0</v>
      </c>
      <c r="L62" s="132">
        <f>L63+L64+L65+L66</f>
        <v>3850</v>
      </c>
      <c r="M62" s="132"/>
      <c r="N62" s="132"/>
      <c r="O62" s="132"/>
      <c r="P62" s="132">
        <f>P63+P64+P65+P66</f>
        <v>0</v>
      </c>
      <c r="Q62" s="132"/>
      <c r="R62" s="120">
        <f>P62/L62*100</f>
        <v>0</v>
      </c>
      <c r="S62" s="120"/>
    </row>
    <row r="63" spans="1:19" ht="15">
      <c r="A63" s="121"/>
      <c r="B63" s="151"/>
      <c r="C63" s="152"/>
      <c r="D63" s="152"/>
      <c r="E63" s="91" t="s">
        <v>34</v>
      </c>
      <c r="F63" s="91"/>
      <c r="G63" s="91"/>
      <c r="H63" s="39">
        <v>0</v>
      </c>
      <c r="I63" s="92"/>
      <c r="J63" s="38">
        <v>0</v>
      </c>
      <c r="K63" s="34">
        <f t="shared" si="2"/>
        <v>0</v>
      </c>
      <c r="L63" s="89">
        <v>0</v>
      </c>
      <c r="M63" s="89"/>
      <c r="N63" s="89"/>
      <c r="O63" s="89"/>
      <c r="P63" s="89">
        <v>0</v>
      </c>
      <c r="Q63" s="89"/>
      <c r="R63" s="90">
        <v>0</v>
      </c>
      <c r="S63" s="90"/>
    </row>
    <row r="64" spans="1:19" ht="15">
      <c r="A64" s="121"/>
      <c r="B64" s="151"/>
      <c r="C64" s="152"/>
      <c r="D64" s="152"/>
      <c r="E64" s="91" t="s">
        <v>5</v>
      </c>
      <c r="F64" s="91"/>
      <c r="G64" s="91"/>
      <c r="H64" s="39">
        <v>0</v>
      </c>
      <c r="I64" s="92"/>
      <c r="J64" s="38">
        <v>0</v>
      </c>
      <c r="K64" s="34">
        <f t="shared" si="2"/>
        <v>0</v>
      </c>
      <c r="L64" s="89">
        <v>2000</v>
      </c>
      <c r="M64" s="89"/>
      <c r="N64" s="89"/>
      <c r="O64" s="89"/>
      <c r="P64" s="89">
        <v>0</v>
      </c>
      <c r="Q64" s="89"/>
      <c r="R64" s="90">
        <v>0</v>
      </c>
      <c r="S64" s="90"/>
    </row>
    <row r="65" spans="1:19" ht="15">
      <c r="A65" s="121"/>
      <c r="B65" s="151"/>
      <c r="C65" s="152"/>
      <c r="D65" s="152"/>
      <c r="E65" s="91" t="s">
        <v>6</v>
      </c>
      <c r="F65" s="91"/>
      <c r="G65" s="91"/>
      <c r="H65" s="39">
        <v>0</v>
      </c>
      <c r="I65" s="92"/>
      <c r="J65" s="38">
        <v>0</v>
      </c>
      <c r="K65" s="34">
        <f t="shared" si="2"/>
        <v>0</v>
      </c>
      <c r="L65" s="89">
        <v>0</v>
      </c>
      <c r="M65" s="89"/>
      <c r="N65" s="89"/>
      <c r="O65" s="89"/>
      <c r="P65" s="89">
        <v>0</v>
      </c>
      <c r="Q65" s="89"/>
      <c r="R65" s="90">
        <v>0</v>
      </c>
      <c r="S65" s="90"/>
    </row>
    <row r="66" spans="1:19" ht="15">
      <c r="A66" s="121"/>
      <c r="B66" s="151"/>
      <c r="C66" s="152"/>
      <c r="D66" s="152"/>
      <c r="E66" s="91" t="s">
        <v>7</v>
      </c>
      <c r="F66" s="91"/>
      <c r="G66" s="91"/>
      <c r="H66" s="39">
        <v>0</v>
      </c>
      <c r="I66" s="92"/>
      <c r="J66" s="38">
        <v>0</v>
      </c>
      <c r="K66" s="34">
        <f t="shared" si="2"/>
        <v>0</v>
      </c>
      <c r="L66" s="89">
        <v>1850</v>
      </c>
      <c r="M66" s="89"/>
      <c r="N66" s="89"/>
      <c r="O66" s="89"/>
      <c r="P66" s="89">
        <v>0</v>
      </c>
      <c r="Q66" s="89"/>
      <c r="R66" s="90">
        <f>P66/L66*100</f>
        <v>0</v>
      </c>
      <c r="S66" s="90"/>
    </row>
    <row r="67" spans="1:19" ht="15">
      <c r="A67" s="121" t="s">
        <v>10</v>
      </c>
      <c r="B67" s="151" t="s">
        <v>92</v>
      </c>
      <c r="C67" s="152"/>
      <c r="D67" s="152"/>
      <c r="E67" s="133" t="s">
        <v>3</v>
      </c>
      <c r="F67" s="133"/>
      <c r="G67" s="133"/>
      <c r="H67" s="59">
        <f>H68+H69+H70+H71</f>
        <v>0</v>
      </c>
      <c r="I67" s="92"/>
      <c r="J67" s="36">
        <f>J68+J69+J70+J71</f>
        <v>0</v>
      </c>
      <c r="K67" s="35">
        <f t="shared" si="2"/>
        <v>0</v>
      </c>
      <c r="L67" s="132">
        <f>L68+L69+L70+L71</f>
        <v>0</v>
      </c>
      <c r="M67" s="132"/>
      <c r="N67" s="132"/>
      <c r="O67" s="132"/>
      <c r="P67" s="132">
        <f>P68+P69+P70+P71</f>
        <v>0</v>
      </c>
      <c r="Q67" s="132"/>
      <c r="R67" s="120">
        <f>IF(L67=0,0,P67/L67*100)</f>
        <v>0</v>
      </c>
      <c r="S67" s="120"/>
    </row>
    <row r="68" spans="1:19" ht="15">
      <c r="A68" s="121"/>
      <c r="B68" s="151"/>
      <c r="C68" s="152"/>
      <c r="D68" s="152"/>
      <c r="E68" s="91" t="s">
        <v>34</v>
      </c>
      <c r="F68" s="91"/>
      <c r="G68" s="91"/>
      <c r="H68" s="39">
        <v>0</v>
      </c>
      <c r="I68" s="92"/>
      <c r="J68" s="38">
        <v>0</v>
      </c>
      <c r="K68" s="34">
        <f t="shared" si="2"/>
        <v>0</v>
      </c>
      <c r="L68" s="89">
        <v>0</v>
      </c>
      <c r="M68" s="89"/>
      <c r="N68" s="89"/>
      <c r="O68" s="89"/>
      <c r="P68" s="89">
        <v>0</v>
      </c>
      <c r="Q68" s="89"/>
      <c r="R68" s="90">
        <f>IF(L68=0,0,P68/L68*100)</f>
        <v>0</v>
      </c>
      <c r="S68" s="90"/>
    </row>
    <row r="69" spans="1:19" ht="15">
      <c r="A69" s="121"/>
      <c r="B69" s="151"/>
      <c r="C69" s="152"/>
      <c r="D69" s="152"/>
      <c r="E69" s="91" t="s">
        <v>5</v>
      </c>
      <c r="F69" s="91"/>
      <c r="G69" s="91"/>
      <c r="H69" s="39">
        <v>0</v>
      </c>
      <c r="I69" s="92"/>
      <c r="J69" s="38">
        <v>0</v>
      </c>
      <c r="K69" s="34">
        <f t="shared" si="2"/>
        <v>0</v>
      </c>
      <c r="L69" s="89">
        <v>0</v>
      </c>
      <c r="M69" s="89"/>
      <c r="N69" s="89"/>
      <c r="O69" s="89"/>
      <c r="P69" s="89">
        <v>0</v>
      </c>
      <c r="Q69" s="89"/>
      <c r="R69" s="90">
        <f>IF(L69=0,0,P69/L69*100)</f>
        <v>0</v>
      </c>
      <c r="S69" s="90"/>
    </row>
    <row r="70" spans="1:19" ht="15">
      <c r="A70" s="121"/>
      <c r="B70" s="151"/>
      <c r="C70" s="152"/>
      <c r="D70" s="152"/>
      <c r="E70" s="91" t="s">
        <v>6</v>
      </c>
      <c r="F70" s="91"/>
      <c r="G70" s="91"/>
      <c r="H70" s="39">
        <v>0</v>
      </c>
      <c r="I70" s="92"/>
      <c r="J70" s="38">
        <v>0</v>
      </c>
      <c r="K70" s="34">
        <f t="shared" si="2"/>
        <v>0</v>
      </c>
      <c r="L70" s="89">
        <v>0</v>
      </c>
      <c r="M70" s="89"/>
      <c r="N70" s="89"/>
      <c r="O70" s="89"/>
      <c r="P70" s="89">
        <v>0</v>
      </c>
      <c r="Q70" s="89"/>
      <c r="R70" s="90">
        <f>IF(L70=0,0,P70/L70*100)</f>
        <v>0</v>
      </c>
      <c r="S70" s="90"/>
    </row>
    <row r="71" spans="1:19" ht="15">
      <c r="A71" s="121"/>
      <c r="B71" s="151"/>
      <c r="C71" s="152"/>
      <c r="D71" s="152"/>
      <c r="E71" s="91" t="s">
        <v>7</v>
      </c>
      <c r="F71" s="91"/>
      <c r="G71" s="91"/>
      <c r="H71" s="39">
        <v>0</v>
      </c>
      <c r="I71" s="92"/>
      <c r="J71" s="38">
        <v>0</v>
      </c>
      <c r="K71" s="34">
        <f t="shared" si="2"/>
        <v>0</v>
      </c>
      <c r="L71" s="89">
        <v>0</v>
      </c>
      <c r="M71" s="89"/>
      <c r="N71" s="89"/>
      <c r="O71" s="89"/>
      <c r="P71" s="89">
        <v>0</v>
      </c>
      <c r="Q71" s="89"/>
      <c r="R71" s="90">
        <f>IF(L71=0,0,P71/L71*100)</f>
        <v>0</v>
      </c>
      <c r="S71" s="90"/>
    </row>
    <row r="72" spans="1:19" ht="15">
      <c r="A72" s="121" t="s">
        <v>46</v>
      </c>
      <c r="B72" s="151" t="s">
        <v>93</v>
      </c>
      <c r="C72" s="152"/>
      <c r="D72" s="152"/>
      <c r="E72" s="133" t="s">
        <v>3</v>
      </c>
      <c r="F72" s="133"/>
      <c r="G72" s="133"/>
      <c r="H72" s="59">
        <f>H73+H74+H75+H76</f>
        <v>4437.25</v>
      </c>
      <c r="I72" s="92"/>
      <c r="J72" s="36">
        <f>J73+J74+J75+J76</f>
        <v>2916.7</v>
      </c>
      <c r="K72" s="35">
        <f>J72/H72*100</f>
        <v>65.73215392416473</v>
      </c>
      <c r="L72" s="132">
        <f>L73+L74+L75+L76</f>
        <v>15650.25</v>
      </c>
      <c r="M72" s="132"/>
      <c r="N72" s="132"/>
      <c r="O72" s="132"/>
      <c r="P72" s="132">
        <f>P73+P74+P75+P76</f>
        <v>5349.13</v>
      </c>
      <c r="Q72" s="132"/>
      <c r="R72" s="120">
        <f>P72/L72*100</f>
        <v>34.17919841536078</v>
      </c>
      <c r="S72" s="120"/>
    </row>
    <row r="73" spans="1:19" ht="15">
      <c r="A73" s="121"/>
      <c r="B73" s="151"/>
      <c r="C73" s="152"/>
      <c r="D73" s="152"/>
      <c r="E73" s="91" t="s">
        <v>34</v>
      </c>
      <c r="F73" s="91"/>
      <c r="G73" s="91"/>
      <c r="H73" s="39">
        <v>0</v>
      </c>
      <c r="I73" s="92"/>
      <c r="J73" s="38">
        <v>0</v>
      </c>
      <c r="K73" s="34">
        <v>0</v>
      </c>
      <c r="L73" s="89">
        <v>0</v>
      </c>
      <c r="M73" s="89"/>
      <c r="N73" s="89"/>
      <c r="O73" s="89"/>
      <c r="P73" s="89">
        <v>0</v>
      </c>
      <c r="Q73" s="89"/>
      <c r="R73" s="90">
        <v>0</v>
      </c>
      <c r="S73" s="90"/>
    </row>
    <row r="74" spans="1:19" ht="15">
      <c r="A74" s="121"/>
      <c r="B74" s="151"/>
      <c r="C74" s="152"/>
      <c r="D74" s="152"/>
      <c r="E74" s="91" t="s">
        <v>5</v>
      </c>
      <c r="F74" s="91"/>
      <c r="G74" s="91"/>
      <c r="H74" s="39">
        <v>0</v>
      </c>
      <c r="I74" s="92"/>
      <c r="J74" s="38">
        <v>0</v>
      </c>
      <c r="K74" s="34">
        <v>0</v>
      </c>
      <c r="L74" s="89">
        <v>0</v>
      </c>
      <c r="M74" s="89"/>
      <c r="N74" s="89"/>
      <c r="O74" s="89"/>
      <c r="P74" s="89">
        <v>0</v>
      </c>
      <c r="Q74" s="89"/>
      <c r="R74" s="90">
        <v>0</v>
      </c>
      <c r="S74" s="90"/>
    </row>
    <row r="75" spans="1:19" ht="15">
      <c r="A75" s="121"/>
      <c r="B75" s="151"/>
      <c r="C75" s="152"/>
      <c r="D75" s="152"/>
      <c r="E75" s="91" t="s">
        <v>6</v>
      </c>
      <c r="F75" s="91"/>
      <c r="G75" s="91"/>
      <c r="H75" s="39">
        <v>0</v>
      </c>
      <c r="I75" s="92"/>
      <c r="J75" s="38">
        <v>0</v>
      </c>
      <c r="K75" s="34">
        <v>0</v>
      </c>
      <c r="L75" s="89">
        <v>0</v>
      </c>
      <c r="M75" s="89"/>
      <c r="N75" s="89"/>
      <c r="O75" s="89"/>
      <c r="P75" s="89">
        <v>0</v>
      </c>
      <c r="Q75" s="89"/>
      <c r="R75" s="90">
        <v>0</v>
      </c>
      <c r="S75" s="90"/>
    </row>
    <row r="76" spans="1:19" ht="15">
      <c r="A76" s="121"/>
      <c r="B76" s="151"/>
      <c r="C76" s="152"/>
      <c r="D76" s="152"/>
      <c r="E76" s="91" t="s">
        <v>7</v>
      </c>
      <c r="F76" s="91"/>
      <c r="G76" s="91"/>
      <c r="H76" s="39">
        <v>4437.25</v>
      </c>
      <c r="I76" s="92"/>
      <c r="J76" s="38">
        <v>2916.7</v>
      </c>
      <c r="K76" s="34">
        <f>J76/H76*100</f>
        <v>65.73215392416473</v>
      </c>
      <c r="L76" s="89">
        <v>15650.25</v>
      </c>
      <c r="M76" s="89"/>
      <c r="N76" s="89"/>
      <c r="O76" s="89"/>
      <c r="P76" s="89">
        <v>5349.13</v>
      </c>
      <c r="Q76" s="89"/>
      <c r="R76" s="90">
        <f>P76/L76*100</f>
        <v>34.17919841536078</v>
      </c>
      <c r="S76" s="90"/>
    </row>
    <row r="77" spans="1:19" ht="15">
      <c r="A77" s="121" t="s">
        <v>47</v>
      </c>
      <c r="B77" s="151" t="s">
        <v>94</v>
      </c>
      <c r="C77" s="152"/>
      <c r="D77" s="152"/>
      <c r="E77" s="133" t="s">
        <v>3</v>
      </c>
      <c r="F77" s="133"/>
      <c r="G77" s="133"/>
      <c r="H77" s="59">
        <f>H78+H79+H80+H81</f>
        <v>608.22</v>
      </c>
      <c r="I77" s="92"/>
      <c r="J77" s="36">
        <f>J78+J79+J80+J81</f>
        <v>530.87</v>
      </c>
      <c r="K77" s="35">
        <f>J77/H77*100</f>
        <v>87.28256223077176</v>
      </c>
      <c r="L77" s="132">
        <f>L78+L79+L80+L81</f>
        <v>852.88</v>
      </c>
      <c r="M77" s="132"/>
      <c r="N77" s="132"/>
      <c r="O77" s="132"/>
      <c r="P77" s="132">
        <f>P78+P79+P80+P81</f>
        <v>536.86</v>
      </c>
      <c r="Q77" s="132"/>
      <c r="R77" s="120">
        <f>P77/L77*100</f>
        <v>62.946721695900955</v>
      </c>
      <c r="S77" s="120"/>
    </row>
    <row r="78" spans="1:19" ht="15">
      <c r="A78" s="121"/>
      <c r="B78" s="151"/>
      <c r="C78" s="152"/>
      <c r="D78" s="152"/>
      <c r="E78" s="91" t="s">
        <v>34</v>
      </c>
      <c r="F78" s="91"/>
      <c r="G78" s="91"/>
      <c r="H78" s="39">
        <v>0</v>
      </c>
      <c r="I78" s="92"/>
      <c r="J78" s="38">
        <v>0</v>
      </c>
      <c r="K78" s="34">
        <f>IF(H78=0,0,J78/H78*100)</f>
        <v>0</v>
      </c>
      <c r="L78" s="89">
        <v>0</v>
      </c>
      <c r="M78" s="89"/>
      <c r="N78" s="89"/>
      <c r="O78" s="89"/>
      <c r="P78" s="89">
        <v>0</v>
      </c>
      <c r="Q78" s="89"/>
      <c r="R78" s="90">
        <v>0</v>
      </c>
      <c r="S78" s="90"/>
    </row>
    <row r="79" spans="1:19" ht="15">
      <c r="A79" s="121"/>
      <c r="B79" s="151"/>
      <c r="C79" s="152"/>
      <c r="D79" s="152"/>
      <c r="E79" s="91" t="s">
        <v>5</v>
      </c>
      <c r="F79" s="91"/>
      <c r="G79" s="91"/>
      <c r="H79" s="39">
        <v>0</v>
      </c>
      <c r="I79" s="92"/>
      <c r="J79" s="38">
        <v>0</v>
      </c>
      <c r="K79" s="34">
        <f>IF(H79=0,0,J79/H79*100)</f>
        <v>0</v>
      </c>
      <c r="L79" s="89">
        <v>0</v>
      </c>
      <c r="M79" s="89"/>
      <c r="N79" s="89"/>
      <c r="O79" s="89"/>
      <c r="P79" s="89">
        <v>0</v>
      </c>
      <c r="Q79" s="89"/>
      <c r="R79" s="90">
        <v>0</v>
      </c>
      <c r="S79" s="90"/>
    </row>
    <row r="80" spans="1:19" ht="15">
      <c r="A80" s="121"/>
      <c r="B80" s="151"/>
      <c r="C80" s="152"/>
      <c r="D80" s="152"/>
      <c r="E80" s="91" t="s">
        <v>6</v>
      </c>
      <c r="F80" s="91"/>
      <c r="G80" s="91"/>
      <c r="H80" s="39">
        <v>0</v>
      </c>
      <c r="I80" s="92"/>
      <c r="J80" s="38">
        <v>0</v>
      </c>
      <c r="K80" s="34">
        <f>IF(H80=0,0,J80/H80*100)</f>
        <v>0</v>
      </c>
      <c r="L80" s="89">
        <v>0</v>
      </c>
      <c r="M80" s="89"/>
      <c r="N80" s="89"/>
      <c r="O80" s="89"/>
      <c r="P80" s="89">
        <v>0</v>
      </c>
      <c r="Q80" s="89"/>
      <c r="R80" s="90">
        <v>0</v>
      </c>
      <c r="S80" s="90"/>
    </row>
    <row r="81" spans="1:19" ht="15">
      <c r="A81" s="121"/>
      <c r="B81" s="151"/>
      <c r="C81" s="152"/>
      <c r="D81" s="152"/>
      <c r="E81" s="91" t="s">
        <v>7</v>
      </c>
      <c r="F81" s="91"/>
      <c r="G81" s="91"/>
      <c r="H81" s="39">
        <v>608.22</v>
      </c>
      <c r="I81" s="92"/>
      <c r="J81" s="38">
        <v>530.87</v>
      </c>
      <c r="K81" s="34">
        <f>J81/H81*100</f>
        <v>87.28256223077176</v>
      </c>
      <c r="L81" s="89">
        <v>852.88</v>
      </c>
      <c r="M81" s="89"/>
      <c r="N81" s="89"/>
      <c r="O81" s="89"/>
      <c r="P81" s="89">
        <v>536.86</v>
      </c>
      <c r="Q81" s="89"/>
      <c r="R81" s="90">
        <f>P81/L81*100</f>
        <v>62.946721695900955</v>
      </c>
      <c r="S81" s="90"/>
    </row>
    <row r="82" spans="1:19" ht="15">
      <c r="A82" s="121" t="s">
        <v>48</v>
      </c>
      <c r="B82" s="151" t="s">
        <v>60</v>
      </c>
      <c r="C82" s="152"/>
      <c r="D82" s="152"/>
      <c r="E82" s="133" t="s">
        <v>3</v>
      </c>
      <c r="F82" s="133"/>
      <c r="G82" s="133"/>
      <c r="H82" s="59">
        <f>H83+H84+H85+H86</f>
        <v>27.5</v>
      </c>
      <c r="I82" s="92"/>
      <c r="J82" s="36">
        <f>J83+J84+J85+J86</f>
        <v>2.23</v>
      </c>
      <c r="K82" s="35">
        <f>J82/H82*100</f>
        <v>8.10909090909091</v>
      </c>
      <c r="L82" s="132">
        <f>L83+L84+L85+L86</f>
        <v>110</v>
      </c>
      <c r="M82" s="132"/>
      <c r="N82" s="132"/>
      <c r="O82" s="132"/>
      <c r="P82" s="132">
        <f>P83+P84+P85+P86</f>
        <v>3.71</v>
      </c>
      <c r="Q82" s="132"/>
      <c r="R82" s="120">
        <f>P82/L82*100</f>
        <v>3.3727272727272726</v>
      </c>
      <c r="S82" s="120"/>
    </row>
    <row r="83" spans="1:19" ht="15">
      <c r="A83" s="121"/>
      <c r="B83" s="151"/>
      <c r="C83" s="152"/>
      <c r="D83" s="152"/>
      <c r="E83" s="91" t="s">
        <v>34</v>
      </c>
      <c r="F83" s="91"/>
      <c r="G83" s="91"/>
      <c r="H83" s="39">
        <v>0</v>
      </c>
      <c r="I83" s="92"/>
      <c r="J83" s="38">
        <v>0</v>
      </c>
      <c r="K83" s="34">
        <f>IF(H83=0,0,J83/H83*100)</f>
        <v>0</v>
      </c>
      <c r="L83" s="89">
        <v>0</v>
      </c>
      <c r="M83" s="89"/>
      <c r="N83" s="89"/>
      <c r="O83" s="89"/>
      <c r="P83" s="89">
        <v>0</v>
      </c>
      <c r="Q83" s="89"/>
      <c r="R83" s="90">
        <f>IF(L83=0,0,P83/L83*100)</f>
        <v>0</v>
      </c>
      <c r="S83" s="90"/>
    </row>
    <row r="84" spans="1:19" ht="15">
      <c r="A84" s="121"/>
      <c r="B84" s="151"/>
      <c r="C84" s="152"/>
      <c r="D84" s="152"/>
      <c r="E84" s="91" t="s">
        <v>5</v>
      </c>
      <c r="F84" s="91"/>
      <c r="G84" s="91"/>
      <c r="H84" s="39">
        <v>0</v>
      </c>
      <c r="I84" s="92"/>
      <c r="J84" s="38">
        <v>0</v>
      </c>
      <c r="K84" s="34">
        <f>IF(H84=0,0,J84/H84*100)</f>
        <v>0</v>
      </c>
      <c r="L84" s="89">
        <v>0</v>
      </c>
      <c r="M84" s="89"/>
      <c r="N84" s="89"/>
      <c r="O84" s="89"/>
      <c r="P84" s="89">
        <v>0</v>
      </c>
      <c r="Q84" s="89"/>
      <c r="R84" s="90">
        <f>IF(L84=0,0,P84/L84*100)</f>
        <v>0</v>
      </c>
      <c r="S84" s="90"/>
    </row>
    <row r="85" spans="1:19" ht="15">
      <c r="A85" s="121"/>
      <c r="B85" s="151"/>
      <c r="C85" s="152"/>
      <c r="D85" s="152"/>
      <c r="E85" s="91" t="s">
        <v>6</v>
      </c>
      <c r="F85" s="91"/>
      <c r="G85" s="91"/>
      <c r="H85" s="39">
        <v>0</v>
      </c>
      <c r="I85" s="92"/>
      <c r="J85" s="38">
        <v>0</v>
      </c>
      <c r="K85" s="34">
        <f>IF(H85=0,0,J85/H85*100)</f>
        <v>0</v>
      </c>
      <c r="L85" s="89">
        <v>0</v>
      </c>
      <c r="M85" s="89"/>
      <c r="N85" s="89"/>
      <c r="O85" s="89"/>
      <c r="P85" s="89">
        <v>0</v>
      </c>
      <c r="Q85" s="89"/>
      <c r="R85" s="90">
        <f>IF(L85=0,0,P85/L85*100)</f>
        <v>0</v>
      </c>
      <c r="S85" s="90"/>
    </row>
    <row r="86" spans="1:19" ht="18" customHeight="1">
      <c r="A86" s="121"/>
      <c r="B86" s="151"/>
      <c r="C86" s="152"/>
      <c r="D86" s="152"/>
      <c r="E86" s="91" t="s">
        <v>7</v>
      </c>
      <c r="F86" s="91"/>
      <c r="G86" s="91"/>
      <c r="H86" s="39">
        <v>27.5</v>
      </c>
      <c r="I86" s="92"/>
      <c r="J86" s="38">
        <v>2.23</v>
      </c>
      <c r="K86" s="34">
        <f>J86/H86*100</f>
        <v>8.10909090909091</v>
      </c>
      <c r="L86" s="89">
        <v>110</v>
      </c>
      <c r="M86" s="89"/>
      <c r="N86" s="89"/>
      <c r="O86" s="89"/>
      <c r="P86" s="89">
        <v>3.71</v>
      </c>
      <c r="Q86" s="89"/>
      <c r="R86" s="90">
        <f>P86/L86*100</f>
        <v>3.3727272727272726</v>
      </c>
      <c r="S86" s="90"/>
    </row>
    <row r="87" spans="1:19" ht="15">
      <c r="A87" s="121" t="s">
        <v>49</v>
      </c>
      <c r="B87" s="151" t="s">
        <v>96</v>
      </c>
      <c r="C87" s="152"/>
      <c r="D87" s="152"/>
      <c r="E87" s="133" t="s">
        <v>3</v>
      </c>
      <c r="F87" s="133"/>
      <c r="G87" s="133"/>
      <c r="H87" s="59">
        <f>H88+H89+H90+H91</f>
        <v>522.76</v>
      </c>
      <c r="I87" s="92"/>
      <c r="J87" s="36">
        <f>J88+J89+J90+J91</f>
        <v>313.68</v>
      </c>
      <c r="K87" s="35">
        <f>J87/H87*100</f>
        <v>60.00459101691025</v>
      </c>
      <c r="L87" s="132">
        <f>L88+L89+L90+L91</f>
        <v>3595.62</v>
      </c>
      <c r="M87" s="132"/>
      <c r="N87" s="132"/>
      <c r="O87" s="132"/>
      <c r="P87" s="132">
        <f>P88+P89+P90+P91</f>
        <v>1305.87</v>
      </c>
      <c r="Q87" s="132"/>
      <c r="R87" s="120">
        <f>P87/L87*100</f>
        <v>36.31835399736346</v>
      </c>
      <c r="S87" s="120"/>
    </row>
    <row r="88" spans="1:19" ht="15">
      <c r="A88" s="121"/>
      <c r="B88" s="151"/>
      <c r="C88" s="152"/>
      <c r="D88" s="152"/>
      <c r="E88" s="91" t="s">
        <v>34</v>
      </c>
      <c r="F88" s="91"/>
      <c r="G88" s="91"/>
      <c r="H88" s="39">
        <v>0</v>
      </c>
      <c r="I88" s="92"/>
      <c r="J88" s="38">
        <v>0</v>
      </c>
      <c r="K88" s="34">
        <f>IF(H88=0,0,J88/H88*100)</f>
        <v>0</v>
      </c>
      <c r="L88" s="89">
        <v>0</v>
      </c>
      <c r="M88" s="89"/>
      <c r="N88" s="89"/>
      <c r="O88" s="89"/>
      <c r="P88" s="89">
        <v>0</v>
      </c>
      <c r="Q88" s="89"/>
      <c r="R88" s="90">
        <f>IF(L88=0,0,P88/L88*100)</f>
        <v>0</v>
      </c>
      <c r="S88" s="90"/>
    </row>
    <row r="89" spans="1:19" ht="15">
      <c r="A89" s="121"/>
      <c r="B89" s="151"/>
      <c r="C89" s="152"/>
      <c r="D89" s="152"/>
      <c r="E89" s="91" t="s">
        <v>5</v>
      </c>
      <c r="F89" s="91"/>
      <c r="G89" s="91"/>
      <c r="H89" s="39">
        <v>0</v>
      </c>
      <c r="I89" s="92"/>
      <c r="J89" s="38">
        <v>0</v>
      </c>
      <c r="K89" s="34">
        <f>IF(H89=0,0,J89/H89*100)</f>
        <v>0</v>
      </c>
      <c r="L89" s="89">
        <v>0</v>
      </c>
      <c r="M89" s="89"/>
      <c r="N89" s="89"/>
      <c r="O89" s="89"/>
      <c r="P89" s="89">
        <v>0</v>
      </c>
      <c r="Q89" s="89"/>
      <c r="R89" s="90">
        <f>IF(L89=0,0,P89/L89*100)</f>
        <v>0</v>
      </c>
      <c r="S89" s="90"/>
    </row>
    <row r="90" spans="1:19" ht="15">
      <c r="A90" s="121"/>
      <c r="B90" s="151"/>
      <c r="C90" s="152"/>
      <c r="D90" s="152"/>
      <c r="E90" s="91" t="s">
        <v>6</v>
      </c>
      <c r="F90" s="91"/>
      <c r="G90" s="91"/>
      <c r="H90" s="39">
        <v>0</v>
      </c>
      <c r="I90" s="92"/>
      <c r="J90" s="38">
        <v>0</v>
      </c>
      <c r="K90" s="34">
        <f>IF(H90=0,0,J90/H90*100)</f>
        <v>0</v>
      </c>
      <c r="L90" s="89">
        <v>0</v>
      </c>
      <c r="M90" s="89"/>
      <c r="N90" s="89"/>
      <c r="O90" s="89"/>
      <c r="P90" s="89">
        <v>0</v>
      </c>
      <c r="Q90" s="89"/>
      <c r="R90" s="90">
        <f>IF(L90=0,0,P90/L90*100)</f>
        <v>0</v>
      </c>
      <c r="S90" s="90"/>
    </row>
    <row r="91" spans="1:19" ht="15">
      <c r="A91" s="121"/>
      <c r="B91" s="151"/>
      <c r="C91" s="152"/>
      <c r="D91" s="152"/>
      <c r="E91" s="91" t="s">
        <v>7</v>
      </c>
      <c r="F91" s="91"/>
      <c r="G91" s="91"/>
      <c r="H91" s="39">
        <v>522.76</v>
      </c>
      <c r="I91" s="92"/>
      <c r="J91" s="38">
        <v>313.68</v>
      </c>
      <c r="K91" s="34">
        <f>J91/H91*100</f>
        <v>60.00459101691025</v>
      </c>
      <c r="L91" s="89">
        <v>3595.62</v>
      </c>
      <c r="M91" s="89"/>
      <c r="N91" s="89"/>
      <c r="O91" s="89"/>
      <c r="P91" s="89">
        <v>1305.87</v>
      </c>
      <c r="Q91" s="89"/>
      <c r="R91" s="90">
        <f>P91/L91*100</f>
        <v>36.31835399736346</v>
      </c>
      <c r="S91" s="90"/>
    </row>
    <row r="92" spans="1:19" ht="15">
      <c r="A92" s="121" t="s">
        <v>50</v>
      </c>
      <c r="B92" s="151" t="s">
        <v>95</v>
      </c>
      <c r="C92" s="152"/>
      <c r="D92" s="152"/>
      <c r="E92" s="133" t="s">
        <v>3</v>
      </c>
      <c r="F92" s="133"/>
      <c r="G92" s="133"/>
      <c r="H92" s="59">
        <f>H93+H94+H95+H96</f>
        <v>2.5</v>
      </c>
      <c r="I92" s="92"/>
      <c r="J92" s="36">
        <f>J93+J94+J95+J96</f>
        <v>0</v>
      </c>
      <c r="K92" s="35">
        <f>J92/H92*100</f>
        <v>0</v>
      </c>
      <c r="L92" s="132">
        <f>L93+L94+L95+L96</f>
        <v>10</v>
      </c>
      <c r="M92" s="132"/>
      <c r="N92" s="132"/>
      <c r="O92" s="132"/>
      <c r="P92" s="132">
        <f>P93+P94+P95+P96</f>
        <v>0</v>
      </c>
      <c r="Q92" s="132"/>
      <c r="R92" s="120">
        <f>P92/L92*100</f>
        <v>0</v>
      </c>
      <c r="S92" s="120"/>
    </row>
    <row r="93" spans="1:19" ht="15">
      <c r="A93" s="121"/>
      <c r="B93" s="151"/>
      <c r="C93" s="152"/>
      <c r="D93" s="152"/>
      <c r="E93" s="91" t="s">
        <v>34</v>
      </c>
      <c r="F93" s="91"/>
      <c r="G93" s="91"/>
      <c r="H93" s="39">
        <v>0</v>
      </c>
      <c r="I93" s="92"/>
      <c r="J93" s="38">
        <v>0</v>
      </c>
      <c r="K93" s="34">
        <f>IF(H93=0,0,J93/H93*100)</f>
        <v>0</v>
      </c>
      <c r="L93" s="89">
        <v>0</v>
      </c>
      <c r="M93" s="89"/>
      <c r="N93" s="89"/>
      <c r="O93" s="89"/>
      <c r="P93" s="89">
        <v>0</v>
      </c>
      <c r="Q93" s="89"/>
      <c r="R93" s="90">
        <f>IF(L93=0,0,P93/L93*100)</f>
        <v>0</v>
      </c>
      <c r="S93" s="90"/>
    </row>
    <row r="94" spans="1:19" ht="15">
      <c r="A94" s="121"/>
      <c r="B94" s="151"/>
      <c r="C94" s="152"/>
      <c r="D94" s="152"/>
      <c r="E94" s="91" t="s">
        <v>5</v>
      </c>
      <c r="F94" s="91"/>
      <c r="G94" s="91"/>
      <c r="H94" s="39">
        <v>0</v>
      </c>
      <c r="I94" s="92"/>
      <c r="J94" s="38">
        <v>0</v>
      </c>
      <c r="K94" s="34">
        <f>IF(H94=0,0,J94/H94*100)</f>
        <v>0</v>
      </c>
      <c r="L94" s="89">
        <v>0</v>
      </c>
      <c r="M94" s="89"/>
      <c r="N94" s="89"/>
      <c r="O94" s="89"/>
      <c r="P94" s="89">
        <v>0</v>
      </c>
      <c r="Q94" s="89"/>
      <c r="R94" s="90">
        <f>IF(L94=0,0,P94/L94*100)</f>
        <v>0</v>
      </c>
      <c r="S94" s="90"/>
    </row>
    <row r="95" spans="1:19" ht="15">
      <c r="A95" s="121"/>
      <c r="B95" s="151"/>
      <c r="C95" s="152"/>
      <c r="D95" s="152"/>
      <c r="E95" s="91" t="s">
        <v>6</v>
      </c>
      <c r="F95" s="91"/>
      <c r="G95" s="91"/>
      <c r="H95" s="39">
        <v>0</v>
      </c>
      <c r="I95" s="92"/>
      <c r="J95" s="38">
        <v>0</v>
      </c>
      <c r="K95" s="34">
        <f>IF(H95=0,0,J95/H95*100)</f>
        <v>0</v>
      </c>
      <c r="L95" s="89">
        <v>0</v>
      </c>
      <c r="M95" s="89"/>
      <c r="N95" s="89"/>
      <c r="O95" s="89"/>
      <c r="P95" s="89">
        <v>0</v>
      </c>
      <c r="Q95" s="89"/>
      <c r="R95" s="90">
        <f>IF(L95=0,0,P95/L95*100)</f>
        <v>0</v>
      </c>
      <c r="S95" s="90"/>
    </row>
    <row r="96" spans="1:19" ht="15">
      <c r="A96" s="121"/>
      <c r="B96" s="151"/>
      <c r="C96" s="152"/>
      <c r="D96" s="152"/>
      <c r="E96" s="91" t="s">
        <v>7</v>
      </c>
      <c r="F96" s="91"/>
      <c r="G96" s="91"/>
      <c r="H96" s="39">
        <v>2.5</v>
      </c>
      <c r="I96" s="92"/>
      <c r="J96" s="38">
        <v>0</v>
      </c>
      <c r="K96" s="34">
        <f>J96/H96*100</f>
        <v>0</v>
      </c>
      <c r="L96" s="89">
        <v>10</v>
      </c>
      <c r="M96" s="89"/>
      <c r="N96" s="89"/>
      <c r="O96" s="89"/>
      <c r="P96" s="89">
        <v>0</v>
      </c>
      <c r="Q96" s="89"/>
      <c r="R96" s="90">
        <f>P96/L96*100</f>
        <v>0</v>
      </c>
      <c r="S96" s="90"/>
    </row>
    <row r="97" spans="1:19" ht="15">
      <c r="A97" s="121" t="s">
        <v>51</v>
      </c>
      <c r="B97" s="151" t="s">
        <v>61</v>
      </c>
      <c r="C97" s="152"/>
      <c r="D97" s="152"/>
      <c r="E97" s="133" t="s">
        <v>3</v>
      </c>
      <c r="F97" s="133"/>
      <c r="G97" s="133"/>
      <c r="H97" s="59">
        <f>H98+H99+H100+H101</f>
        <v>3597.45</v>
      </c>
      <c r="I97" s="92"/>
      <c r="J97" s="36">
        <f>J98+J99+J100+J101</f>
        <v>236.9</v>
      </c>
      <c r="K97" s="35">
        <f>J97/H97*100</f>
        <v>6.585220086450125</v>
      </c>
      <c r="L97" s="132">
        <f>L98+L99+L100+L101</f>
        <v>4258.47</v>
      </c>
      <c r="M97" s="132"/>
      <c r="N97" s="132"/>
      <c r="O97" s="132"/>
      <c r="P97" s="132">
        <f>P98+P99+P100+P101</f>
        <v>236.9</v>
      </c>
      <c r="Q97" s="132"/>
      <c r="R97" s="120">
        <f>P97/L97*100</f>
        <v>5.5630308538043005</v>
      </c>
      <c r="S97" s="120"/>
    </row>
    <row r="98" spans="1:19" ht="15">
      <c r="A98" s="121"/>
      <c r="B98" s="151"/>
      <c r="C98" s="152"/>
      <c r="D98" s="152"/>
      <c r="E98" s="91" t="s">
        <v>34</v>
      </c>
      <c r="F98" s="91"/>
      <c r="G98" s="91"/>
      <c r="H98" s="39">
        <v>0</v>
      </c>
      <c r="I98" s="92"/>
      <c r="J98" s="38">
        <v>0</v>
      </c>
      <c r="K98" s="34">
        <f>IF(H98=0,0,J98/H98*100)</f>
        <v>0</v>
      </c>
      <c r="L98" s="89">
        <v>0</v>
      </c>
      <c r="M98" s="89"/>
      <c r="N98" s="89"/>
      <c r="O98" s="89"/>
      <c r="P98" s="89">
        <v>0</v>
      </c>
      <c r="Q98" s="89"/>
      <c r="R98" s="90">
        <f>IF(L98=0,0,P98/L98*100)</f>
        <v>0</v>
      </c>
      <c r="S98" s="90"/>
    </row>
    <row r="99" spans="1:19" ht="15">
      <c r="A99" s="121"/>
      <c r="B99" s="151"/>
      <c r="C99" s="152"/>
      <c r="D99" s="152"/>
      <c r="E99" s="91" t="s">
        <v>5</v>
      </c>
      <c r="F99" s="91"/>
      <c r="G99" s="91"/>
      <c r="H99" s="39">
        <v>0</v>
      </c>
      <c r="I99" s="92"/>
      <c r="J99" s="38">
        <v>0</v>
      </c>
      <c r="K99" s="34">
        <f>IF(H99=0,0,J99/H99*100)</f>
        <v>0</v>
      </c>
      <c r="L99" s="89">
        <v>0</v>
      </c>
      <c r="M99" s="89"/>
      <c r="N99" s="89"/>
      <c r="O99" s="89"/>
      <c r="P99" s="89">
        <v>0</v>
      </c>
      <c r="Q99" s="89"/>
      <c r="R99" s="90">
        <f>IF(L99=0,0,P99/L99*100)</f>
        <v>0</v>
      </c>
      <c r="S99" s="90"/>
    </row>
    <row r="100" spans="1:19" ht="15">
      <c r="A100" s="121"/>
      <c r="B100" s="151"/>
      <c r="C100" s="152"/>
      <c r="D100" s="152"/>
      <c r="E100" s="91" t="s">
        <v>6</v>
      </c>
      <c r="F100" s="91"/>
      <c r="G100" s="91"/>
      <c r="H100" s="39">
        <v>0</v>
      </c>
      <c r="I100" s="92"/>
      <c r="J100" s="38">
        <v>0</v>
      </c>
      <c r="K100" s="34">
        <f>IF(H100=0,0,J100/H100*100)</f>
        <v>0</v>
      </c>
      <c r="L100" s="89">
        <v>0</v>
      </c>
      <c r="M100" s="89"/>
      <c r="N100" s="89"/>
      <c r="O100" s="89"/>
      <c r="P100" s="89">
        <v>0</v>
      </c>
      <c r="Q100" s="89"/>
      <c r="R100" s="90">
        <f>IF(L100=0,0,P100/L100*100)</f>
        <v>0</v>
      </c>
      <c r="S100" s="90"/>
    </row>
    <row r="101" spans="1:19" ht="15">
      <c r="A101" s="121"/>
      <c r="B101" s="151"/>
      <c r="C101" s="152"/>
      <c r="D101" s="152"/>
      <c r="E101" s="91" t="s">
        <v>7</v>
      </c>
      <c r="F101" s="91"/>
      <c r="G101" s="91"/>
      <c r="H101" s="39">
        <v>3597.45</v>
      </c>
      <c r="I101" s="92"/>
      <c r="J101" s="38">
        <v>236.9</v>
      </c>
      <c r="K101" s="34">
        <f>J101/H101*100</f>
        <v>6.585220086450125</v>
      </c>
      <c r="L101" s="89">
        <v>4258.47</v>
      </c>
      <c r="M101" s="89"/>
      <c r="N101" s="89"/>
      <c r="O101" s="89"/>
      <c r="P101" s="89">
        <v>236.9</v>
      </c>
      <c r="Q101" s="89"/>
      <c r="R101" s="90">
        <f>P101/L101*100</f>
        <v>5.5630308538043005</v>
      </c>
      <c r="S101" s="90"/>
    </row>
    <row r="102" spans="1:19" ht="15">
      <c r="A102" s="121" t="s">
        <v>52</v>
      </c>
      <c r="B102" s="151" t="s">
        <v>62</v>
      </c>
      <c r="C102" s="152"/>
      <c r="D102" s="152"/>
      <c r="E102" s="133" t="s">
        <v>3</v>
      </c>
      <c r="F102" s="133"/>
      <c r="G102" s="133"/>
      <c r="H102" s="59">
        <f>H103+H104+H105+H106</f>
        <v>17.16</v>
      </c>
      <c r="I102" s="92"/>
      <c r="J102" s="36">
        <f>J103+J104+J105+J106</f>
        <v>105.23</v>
      </c>
      <c r="K102" s="35">
        <f>J102/H102*100</f>
        <v>613.2284382284382</v>
      </c>
      <c r="L102" s="132">
        <f>L103+L104+L105+L106</f>
        <v>768.64</v>
      </c>
      <c r="M102" s="132"/>
      <c r="N102" s="132"/>
      <c r="O102" s="132"/>
      <c r="P102" s="132">
        <f>P103+P104+P105+P106</f>
        <v>116.99</v>
      </c>
      <c r="Q102" s="132"/>
      <c r="R102" s="120">
        <f>P102/L102*100</f>
        <v>15.220389258950872</v>
      </c>
      <c r="S102" s="120"/>
    </row>
    <row r="103" spans="1:19" ht="15">
      <c r="A103" s="121"/>
      <c r="B103" s="151"/>
      <c r="C103" s="152"/>
      <c r="D103" s="152"/>
      <c r="E103" s="91" t="s">
        <v>34</v>
      </c>
      <c r="F103" s="91"/>
      <c r="G103" s="91"/>
      <c r="H103" s="39">
        <v>0</v>
      </c>
      <c r="I103" s="92"/>
      <c r="J103" s="38">
        <v>0</v>
      </c>
      <c r="K103" s="34">
        <f>IF(H103=0,0,J103/H103*100)</f>
        <v>0</v>
      </c>
      <c r="L103" s="89">
        <v>0</v>
      </c>
      <c r="M103" s="89"/>
      <c r="N103" s="89"/>
      <c r="O103" s="89"/>
      <c r="P103" s="89">
        <v>0</v>
      </c>
      <c r="Q103" s="89"/>
      <c r="R103" s="90">
        <f>IF(L103=0,0,P103/L103*100)</f>
        <v>0</v>
      </c>
      <c r="S103" s="90"/>
    </row>
    <row r="104" spans="1:19" ht="15">
      <c r="A104" s="121"/>
      <c r="B104" s="151"/>
      <c r="C104" s="152"/>
      <c r="D104" s="152"/>
      <c r="E104" s="91" t="s">
        <v>5</v>
      </c>
      <c r="F104" s="91"/>
      <c r="G104" s="91"/>
      <c r="H104" s="39">
        <v>0</v>
      </c>
      <c r="I104" s="92"/>
      <c r="J104" s="38">
        <v>0</v>
      </c>
      <c r="K104" s="34">
        <f>IF(H104=0,0,J104/H104*100)</f>
        <v>0</v>
      </c>
      <c r="L104" s="89">
        <v>0</v>
      </c>
      <c r="M104" s="89"/>
      <c r="N104" s="89"/>
      <c r="O104" s="89"/>
      <c r="P104" s="89">
        <v>0</v>
      </c>
      <c r="Q104" s="89"/>
      <c r="R104" s="90">
        <f>IF(L104=0,0,P104/L104*100)</f>
        <v>0</v>
      </c>
      <c r="S104" s="90"/>
    </row>
    <row r="105" spans="1:19" ht="15">
      <c r="A105" s="121"/>
      <c r="B105" s="151"/>
      <c r="C105" s="152"/>
      <c r="D105" s="152"/>
      <c r="E105" s="91" t="s">
        <v>6</v>
      </c>
      <c r="F105" s="91"/>
      <c r="G105" s="91"/>
      <c r="H105" s="39">
        <v>0</v>
      </c>
      <c r="I105" s="92"/>
      <c r="J105" s="38">
        <v>0</v>
      </c>
      <c r="K105" s="34">
        <f>IF(H105=0,0,J105/H105*100)</f>
        <v>0</v>
      </c>
      <c r="L105" s="89">
        <v>0</v>
      </c>
      <c r="M105" s="89"/>
      <c r="N105" s="89"/>
      <c r="O105" s="89"/>
      <c r="P105" s="89">
        <v>0</v>
      </c>
      <c r="Q105" s="89"/>
      <c r="R105" s="90">
        <f>IF(L105=0,0,P105/L105*100)</f>
        <v>0</v>
      </c>
      <c r="S105" s="90"/>
    </row>
    <row r="106" spans="1:19" ht="15">
      <c r="A106" s="121"/>
      <c r="B106" s="151"/>
      <c r="C106" s="152"/>
      <c r="D106" s="152"/>
      <c r="E106" s="91" t="s">
        <v>7</v>
      </c>
      <c r="F106" s="91"/>
      <c r="G106" s="91"/>
      <c r="H106" s="39">
        <v>17.16</v>
      </c>
      <c r="I106" s="92"/>
      <c r="J106" s="38">
        <v>105.23</v>
      </c>
      <c r="K106" s="34">
        <f>J106/H106*100</f>
        <v>613.2284382284382</v>
      </c>
      <c r="L106" s="89">
        <v>768.64</v>
      </c>
      <c r="M106" s="89"/>
      <c r="N106" s="89"/>
      <c r="O106" s="89"/>
      <c r="P106" s="89">
        <v>116.99</v>
      </c>
      <c r="Q106" s="89"/>
      <c r="R106" s="90">
        <f>P106/L106*100</f>
        <v>15.220389258950872</v>
      </c>
      <c r="S106" s="90"/>
    </row>
    <row r="107" spans="1:19" ht="15">
      <c r="A107" s="121" t="s">
        <v>53</v>
      </c>
      <c r="B107" s="151" t="s">
        <v>63</v>
      </c>
      <c r="C107" s="152"/>
      <c r="D107" s="152"/>
      <c r="E107" s="133" t="s">
        <v>3</v>
      </c>
      <c r="F107" s="133"/>
      <c r="G107" s="133"/>
      <c r="H107" s="59">
        <f>H108+H109+H110+H111</f>
        <v>200</v>
      </c>
      <c r="I107" s="92"/>
      <c r="J107" s="36">
        <f>J108+J109+J110+J111</f>
        <v>0</v>
      </c>
      <c r="K107" s="35">
        <f>IF(H107=0,0,J107/H107*100)</f>
        <v>0</v>
      </c>
      <c r="L107" s="132">
        <f>L108+L109+L110+L111</f>
        <v>200</v>
      </c>
      <c r="M107" s="132"/>
      <c r="N107" s="132"/>
      <c r="O107" s="132"/>
      <c r="P107" s="132">
        <f>P108+P109+P110+P111</f>
        <v>0</v>
      </c>
      <c r="Q107" s="132"/>
      <c r="R107" s="120">
        <f>P107/L107*100</f>
        <v>0</v>
      </c>
      <c r="S107" s="120"/>
    </row>
    <row r="108" spans="1:19" ht="15">
      <c r="A108" s="121"/>
      <c r="B108" s="151"/>
      <c r="C108" s="152"/>
      <c r="D108" s="152"/>
      <c r="E108" s="91" t="s">
        <v>34</v>
      </c>
      <c r="F108" s="91"/>
      <c r="G108" s="91"/>
      <c r="H108" s="39">
        <v>0</v>
      </c>
      <c r="I108" s="92"/>
      <c r="J108" s="38">
        <v>0</v>
      </c>
      <c r="K108" s="34">
        <f>IF(H108=0,0,J108/H108*100)</f>
        <v>0</v>
      </c>
      <c r="L108" s="89">
        <v>0</v>
      </c>
      <c r="M108" s="89"/>
      <c r="N108" s="89"/>
      <c r="O108" s="89"/>
      <c r="P108" s="89">
        <v>0</v>
      </c>
      <c r="Q108" s="89"/>
      <c r="R108" s="90">
        <f>IF(L108=0,0,P108/L108*100)</f>
        <v>0</v>
      </c>
      <c r="S108" s="90"/>
    </row>
    <row r="109" spans="1:19" ht="15">
      <c r="A109" s="121"/>
      <c r="B109" s="151"/>
      <c r="C109" s="152"/>
      <c r="D109" s="152"/>
      <c r="E109" s="91" t="s">
        <v>5</v>
      </c>
      <c r="F109" s="91"/>
      <c r="G109" s="91"/>
      <c r="H109" s="39">
        <v>0</v>
      </c>
      <c r="I109" s="92"/>
      <c r="J109" s="38">
        <v>0</v>
      </c>
      <c r="K109" s="34">
        <f>IF(H109=0,0,J109/H109*100)</f>
        <v>0</v>
      </c>
      <c r="L109" s="89">
        <v>0</v>
      </c>
      <c r="M109" s="89"/>
      <c r="N109" s="89"/>
      <c r="O109" s="89"/>
      <c r="P109" s="89">
        <v>0</v>
      </c>
      <c r="Q109" s="89"/>
      <c r="R109" s="90">
        <f>IF(L109=0,0,P109/L109*100)</f>
        <v>0</v>
      </c>
      <c r="S109" s="90"/>
    </row>
    <row r="110" spans="1:19" ht="15">
      <c r="A110" s="121"/>
      <c r="B110" s="151"/>
      <c r="C110" s="152"/>
      <c r="D110" s="152"/>
      <c r="E110" s="91" t="s">
        <v>6</v>
      </c>
      <c r="F110" s="91"/>
      <c r="G110" s="91"/>
      <c r="H110" s="39">
        <v>0</v>
      </c>
      <c r="I110" s="92"/>
      <c r="J110" s="38">
        <v>0</v>
      </c>
      <c r="K110" s="34">
        <f>IF(H110=0,0,J110/H110*100)</f>
        <v>0</v>
      </c>
      <c r="L110" s="89">
        <v>0</v>
      </c>
      <c r="M110" s="89"/>
      <c r="N110" s="89"/>
      <c r="O110" s="89"/>
      <c r="P110" s="89">
        <v>0</v>
      </c>
      <c r="Q110" s="89"/>
      <c r="R110" s="90">
        <f>IF(L110=0,0,P110/L110*100)</f>
        <v>0</v>
      </c>
      <c r="S110" s="90"/>
    </row>
    <row r="111" spans="1:19" ht="15">
      <c r="A111" s="121"/>
      <c r="B111" s="151"/>
      <c r="C111" s="152"/>
      <c r="D111" s="152"/>
      <c r="E111" s="91" t="s">
        <v>7</v>
      </c>
      <c r="F111" s="91"/>
      <c r="G111" s="91"/>
      <c r="H111" s="39">
        <v>200</v>
      </c>
      <c r="I111" s="92"/>
      <c r="J111" s="38">
        <v>0</v>
      </c>
      <c r="K111" s="34">
        <f>IF(H111=0,0,J111/H111*100)</f>
        <v>0</v>
      </c>
      <c r="L111" s="89">
        <v>200</v>
      </c>
      <c r="M111" s="89"/>
      <c r="N111" s="89"/>
      <c r="O111" s="89"/>
      <c r="P111" s="89">
        <v>0</v>
      </c>
      <c r="Q111" s="89"/>
      <c r="R111" s="90">
        <f>IF(L111=0,0,P111/L111*100)</f>
        <v>0</v>
      </c>
      <c r="S111" s="90"/>
    </row>
    <row r="112" spans="1:20" ht="15">
      <c r="A112" s="121" t="s">
        <v>54</v>
      </c>
      <c r="B112" s="151" t="s">
        <v>64</v>
      </c>
      <c r="C112" s="152"/>
      <c r="D112" s="152"/>
      <c r="E112" s="133" t="s">
        <v>3</v>
      </c>
      <c r="F112" s="133"/>
      <c r="G112" s="133"/>
      <c r="H112" s="59">
        <f>H113+H114+H115+H116</f>
        <v>650.6</v>
      </c>
      <c r="I112" s="92"/>
      <c r="J112" s="36">
        <f>J113+J114+J115+J116</f>
        <v>521.75</v>
      </c>
      <c r="K112" s="35">
        <f>J112/H112*100</f>
        <v>80.19520442668306</v>
      </c>
      <c r="L112" s="132">
        <f>L113+L114+L115+L116</f>
        <v>8720.36</v>
      </c>
      <c r="M112" s="132"/>
      <c r="N112" s="132"/>
      <c r="O112" s="132"/>
      <c r="P112" s="132">
        <f>P113+P114+P115+P116</f>
        <v>521.75</v>
      </c>
      <c r="Q112" s="132"/>
      <c r="R112" s="120">
        <f>P112/L112*100</f>
        <v>5.983124549903902</v>
      </c>
      <c r="S112" s="120"/>
      <c r="T112" s="4"/>
    </row>
    <row r="113" spans="1:20" ht="15">
      <c r="A113" s="121"/>
      <c r="B113" s="151"/>
      <c r="C113" s="152"/>
      <c r="D113" s="152"/>
      <c r="E113" s="91" t="s">
        <v>34</v>
      </c>
      <c r="F113" s="91"/>
      <c r="G113" s="91"/>
      <c r="H113" s="39">
        <v>0</v>
      </c>
      <c r="I113" s="92"/>
      <c r="J113" s="38">
        <v>0</v>
      </c>
      <c r="K113" s="34">
        <f aca="true" t="shared" si="3" ref="K113:K121">IF(H113=0,0,J113/H113*100)</f>
        <v>0</v>
      </c>
      <c r="L113" s="89">
        <v>0</v>
      </c>
      <c r="M113" s="89"/>
      <c r="N113" s="89"/>
      <c r="O113" s="89"/>
      <c r="P113" s="89">
        <v>0</v>
      </c>
      <c r="Q113" s="89"/>
      <c r="R113" s="90">
        <f aca="true" t="shared" si="4" ref="R113:R121">IF(L113=0,0,P113/L113*100)</f>
        <v>0</v>
      </c>
      <c r="S113" s="90"/>
      <c r="T113" s="4"/>
    </row>
    <row r="114" spans="1:20" ht="15">
      <c r="A114" s="121"/>
      <c r="B114" s="151"/>
      <c r="C114" s="152"/>
      <c r="D114" s="152"/>
      <c r="E114" s="91" t="s">
        <v>5</v>
      </c>
      <c r="F114" s="91"/>
      <c r="G114" s="91"/>
      <c r="H114" s="39">
        <v>0</v>
      </c>
      <c r="I114" s="92"/>
      <c r="J114" s="38">
        <v>0</v>
      </c>
      <c r="K114" s="34">
        <f t="shared" si="3"/>
        <v>0</v>
      </c>
      <c r="L114" s="89">
        <v>0</v>
      </c>
      <c r="M114" s="89"/>
      <c r="N114" s="89"/>
      <c r="O114" s="89"/>
      <c r="P114" s="89">
        <v>0</v>
      </c>
      <c r="Q114" s="89"/>
      <c r="R114" s="90">
        <f t="shared" si="4"/>
        <v>0</v>
      </c>
      <c r="S114" s="90"/>
      <c r="T114" s="4"/>
    </row>
    <row r="115" spans="1:20" ht="15">
      <c r="A115" s="121"/>
      <c r="B115" s="151"/>
      <c r="C115" s="152"/>
      <c r="D115" s="152"/>
      <c r="E115" s="91" t="s">
        <v>6</v>
      </c>
      <c r="F115" s="91"/>
      <c r="G115" s="91"/>
      <c r="H115" s="39">
        <v>0</v>
      </c>
      <c r="I115" s="92"/>
      <c r="J115" s="38">
        <v>0</v>
      </c>
      <c r="K115" s="34">
        <f t="shared" si="3"/>
        <v>0</v>
      </c>
      <c r="L115" s="89">
        <v>0</v>
      </c>
      <c r="M115" s="89"/>
      <c r="N115" s="89"/>
      <c r="O115" s="89"/>
      <c r="P115" s="89">
        <v>0</v>
      </c>
      <c r="Q115" s="89"/>
      <c r="R115" s="90">
        <f t="shared" si="4"/>
        <v>0</v>
      </c>
      <c r="S115" s="90"/>
      <c r="T115" s="4"/>
    </row>
    <row r="116" spans="1:20" ht="15">
      <c r="A116" s="121"/>
      <c r="B116" s="151"/>
      <c r="C116" s="152"/>
      <c r="D116" s="152"/>
      <c r="E116" s="91" t="s">
        <v>7</v>
      </c>
      <c r="F116" s="91"/>
      <c r="G116" s="91"/>
      <c r="H116" s="39">
        <v>650.6</v>
      </c>
      <c r="I116" s="92"/>
      <c r="J116" s="38">
        <v>521.75</v>
      </c>
      <c r="K116" s="34">
        <f t="shared" si="3"/>
        <v>80.19520442668306</v>
      </c>
      <c r="L116" s="89">
        <v>8720.36</v>
      </c>
      <c r="M116" s="89"/>
      <c r="N116" s="89"/>
      <c r="O116" s="89"/>
      <c r="P116" s="89">
        <v>521.75</v>
      </c>
      <c r="Q116" s="89"/>
      <c r="R116" s="90">
        <f t="shared" si="4"/>
        <v>5.983124549903902</v>
      </c>
      <c r="S116" s="90"/>
      <c r="T116" s="4"/>
    </row>
    <row r="117" spans="1:20" ht="15">
      <c r="A117" s="121" t="s">
        <v>55</v>
      </c>
      <c r="B117" s="151" t="s">
        <v>65</v>
      </c>
      <c r="C117" s="152"/>
      <c r="D117" s="152"/>
      <c r="E117" s="133" t="s">
        <v>3</v>
      </c>
      <c r="F117" s="133"/>
      <c r="G117" s="133"/>
      <c r="H117" s="59">
        <f>H118+H119+H120+H121</f>
        <v>0</v>
      </c>
      <c r="I117" s="92"/>
      <c r="J117" s="36">
        <f>J118+J119+J120+J121</f>
        <v>0</v>
      </c>
      <c r="K117" s="35">
        <f t="shared" si="3"/>
        <v>0</v>
      </c>
      <c r="L117" s="132">
        <f>L118+L119+L120+L121</f>
        <v>0</v>
      </c>
      <c r="M117" s="132"/>
      <c r="N117" s="132"/>
      <c r="O117" s="132"/>
      <c r="P117" s="132">
        <f>P118+P119+P120+P121</f>
        <v>0</v>
      </c>
      <c r="Q117" s="132"/>
      <c r="R117" s="120">
        <f t="shared" si="4"/>
        <v>0</v>
      </c>
      <c r="S117" s="120"/>
      <c r="T117" s="4"/>
    </row>
    <row r="118" spans="1:20" ht="15">
      <c r="A118" s="121"/>
      <c r="B118" s="151"/>
      <c r="C118" s="152"/>
      <c r="D118" s="152"/>
      <c r="E118" s="91" t="s">
        <v>34</v>
      </c>
      <c r="F118" s="91"/>
      <c r="G118" s="91"/>
      <c r="H118" s="39">
        <v>0</v>
      </c>
      <c r="I118" s="92"/>
      <c r="J118" s="38">
        <v>0</v>
      </c>
      <c r="K118" s="34">
        <f t="shared" si="3"/>
        <v>0</v>
      </c>
      <c r="L118" s="89">
        <v>0</v>
      </c>
      <c r="M118" s="89"/>
      <c r="N118" s="89"/>
      <c r="O118" s="89"/>
      <c r="P118" s="89">
        <v>0</v>
      </c>
      <c r="Q118" s="89"/>
      <c r="R118" s="90">
        <f t="shared" si="4"/>
        <v>0</v>
      </c>
      <c r="S118" s="90"/>
      <c r="T118" s="4"/>
    </row>
    <row r="119" spans="1:20" ht="15">
      <c r="A119" s="121"/>
      <c r="B119" s="151"/>
      <c r="C119" s="152"/>
      <c r="D119" s="152"/>
      <c r="E119" s="91" t="s">
        <v>5</v>
      </c>
      <c r="F119" s="91"/>
      <c r="G119" s="91"/>
      <c r="H119" s="39">
        <v>0</v>
      </c>
      <c r="I119" s="92"/>
      <c r="J119" s="38">
        <v>0</v>
      </c>
      <c r="K119" s="34">
        <f t="shared" si="3"/>
        <v>0</v>
      </c>
      <c r="L119" s="89">
        <v>0</v>
      </c>
      <c r="M119" s="89"/>
      <c r="N119" s="89"/>
      <c r="O119" s="89"/>
      <c r="P119" s="89">
        <v>0</v>
      </c>
      <c r="Q119" s="89"/>
      <c r="R119" s="90">
        <f t="shared" si="4"/>
        <v>0</v>
      </c>
      <c r="S119" s="90"/>
      <c r="T119" s="4"/>
    </row>
    <row r="120" spans="1:20" ht="15">
      <c r="A120" s="121"/>
      <c r="B120" s="151"/>
      <c r="C120" s="152"/>
      <c r="D120" s="152"/>
      <c r="E120" s="91" t="s">
        <v>6</v>
      </c>
      <c r="F120" s="91"/>
      <c r="G120" s="91"/>
      <c r="H120" s="39">
        <v>0</v>
      </c>
      <c r="I120" s="92"/>
      <c r="J120" s="38">
        <v>0</v>
      </c>
      <c r="K120" s="34">
        <f t="shared" si="3"/>
        <v>0</v>
      </c>
      <c r="L120" s="89">
        <v>0</v>
      </c>
      <c r="M120" s="89"/>
      <c r="N120" s="89"/>
      <c r="O120" s="89"/>
      <c r="P120" s="89">
        <v>0</v>
      </c>
      <c r="Q120" s="89"/>
      <c r="R120" s="90">
        <f t="shared" si="4"/>
        <v>0</v>
      </c>
      <c r="S120" s="90"/>
      <c r="T120" s="4"/>
    </row>
    <row r="121" spans="1:20" ht="15">
      <c r="A121" s="121"/>
      <c r="B121" s="151"/>
      <c r="C121" s="152"/>
      <c r="D121" s="152"/>
      <c r="E121" s="91" t="s">
        <v>7</v>
      </c>
      <c r="F121" s="91"/>
      <c r="G121" s="91"/>
      <c r="H121" s="39">
        <v>0</v>
      </c>
      <c r="I121" s="92"/>
      <c r="J121" s="38">
        <f>SUM(J67:J71)</f>
        <v>0</v>
      </c>
      <c r="K121" s="34">
        <f t="shared" si="3"/>
        <v>0</v>
      </c>
      <c r="L121" s="89">
        <v>0</v>
      </c>
      <c r="M121" s="89"/>
      <c r="N121" s="89"/>
      <c r="O121" s="89"/>
      <c r="P121" s="89">
        <v>0</v>
      </c>
      <c r="Q121" s="89"/>
      <c r="R121" s="90">
        <f t="shared" si="4"/>
        <v>0</v>
      </c>
      <c r="S121" s="90"/>
      <c r="T121" s="4"/>
    </row>
    <row r="122" spans="1:19" ht="15">
      <c r="A122" s="121" t="s">
        <v>56</v>
      </c>
      <c r="B122" s="151" t="s">
        <v>66</v>
      </c>
      <c r="C122" s="152"/>
      <c r="D122" s="152"/>
      <c r="E122" s="133" t="s">
        <v>3</v>
      </c>
      <c r="F122" s="133"/>
      <c r="G122" s="133"/>
      <c r="H122" s="59">
        <f>H123+H124+H125+H126</f>
        <v>345</v>
      </c>
      <c r="I122" s="92"/>
      <c r="J122" s="36">
        <f>J123+J124+J125+J126</f>
        <v>443.32</v>
      </c>
      <c r="K122" s="35">
        <f>J122/H122*100</f>
        <v>128.49855072463768</v>
      </c>
      <c r="L122" s="132">
        <f>L123+L124+L125+L126</f>
        <v>1380</v>
      </c>
      <c r="M122" s="132"/>
      <c r="N122" s="132"/>
      <c r="O122" s="132"/>
      <c r="P122" s="132">
        <f>P123+P124+P125+P126</f>
        <v>639.14</v>
      </c>
      <c r="Q122" s="132"/>
      <c r="R122" s="120">
        <f>P122/L122*100</f>
        <v>46.314492753623185</v>
      </c>
      <c r="S122" s="120"/>
    </row>
    <row r="123" spans="1:19" ht="15">
      <c r="A123" s="121"/>
      <c r="B123" s="151"/>
      <c r="C123" s="152"/>
      <c r="D123" s="152"/>
      <c r="E123" s="91" t="s">
        <v>34</v>
      </c>
      <c r="F123" s="91"/>
      <c r="G123" s="91"/>
      <c r="H123" s="39">
        <v>0</v>
      </c>
      <c r="I123" s="92"/>
      <c r="J123" s="38">
        <v>0</v>
      </c>
      <c r="K123" s="34">
        <f>IF(H123=0,0,J123/H123*100)</f>
        <v>0</v>
      </c>
      <c r="L123" s="89">
        <v>0</v>
      </c>
      <c r="M123" s="89"/>
      <c r="N123" s="89"/>
      <c r="O123" s="89"/>
      <c r="P123" s="89">
        <v>0</v>
      </c>
      <c r="Q123" s="89"/>
      <c r="R123" s="90">
        <f>IF(L123=0,0,P123/L123*100)</f>
        <v>0</v>
      </c>
      <c r="S123" s="90"/>
    </row>
    <row r="124" spans="1:19" ht="15">
      <c r="A124" s="121"/>
      <c r="B124" s="151"/>
      <c r="C124" s="152"/>
      <c r="D124" s="152"/>
      <c r="E124" s="91" t="s">
        <v>5</v>
      </c>
      <c r="F124" s="91"/>
      <c r="G124" s="91"/>
      <c r="H124" s="39">
        <v>0</v>
      </c>
      <c r="I124" s="92"/>
      <c r="J124" s="38">
        <v>0</v>
      </c>
      <c r="K124" s="34">
        <f>IF(H124=0,0,J124/H124*100)</f>
        <v>0</v>
      </c>
      <c r="L124" s="89">
        <v>0</v>
      </c>
      <c r="M124" s="89"/>
      <c r="N124" s="89"/>
      <c r="O124" s="89"/>
      <c r="P124" s="89">
        <v>0</v>
      </c>
      <c r="Q124" s="89"/>
      <c r="R124" s="90">
        <f>IF(L124=0,0,P124/L124*100)</f>
        <v>0</v>
      </c>
      <c r="S124" s="90"/>
    </row>
    <row r="125" spans="1:19" ht="15">
      <c r="A125" s="121"/>
      <c r="B125" s="151"/>
      <c r="C125" s="152"/>
      <c r="D125" s="152"/>
      <c r="E125" s="91" t="s">
        <v>6</v>
      </c>
      <c r="F125" s="91"/>
      <c r="G125" s="91"/>
      <c r="H125" s="39">
        <v>0</v>
      </c>
      <c r="I125" s="92"/>
      <c r="J125" s="38">
        <v>0</v>
      </c>
      <c r="K125" s="34">
        <f>IF(H125=0,0,J125/H125*100)</f>
        <v>0</v>
      </c>
      <c r="L125" s="89">
        <v>0</v>
      </c>
      <c r="M125" s="89"/>
      <c r="N125" s="89"/>
      <c r="O125" s="89"/>
      <c r="P125" s="89">
        <v>0</v>
      </c>
      <c r="Q125" s="89"/>
      <c r="R125" s="90">
        <f>IF(L125=0,0,P125/L125*100)</f>
        <v>0</v>
      </c>
      <c r="S125" s="90"/>
    </row>
    <row r="126" spans="1:19" ht="15">
      <c r="A126" s="121"/>
      <c r="B126" s="151"/>
      <c r="C126" s="152"/>
      <c r="D126" s="152"/>
      <c r="E126" s="91" t="s">
        <v>7</v>
      </c>
      <c r="F126" s="91"/>
      <c r="G126" s="91"/>
      <c r="H126" s="39">
        <v>345</v>
      </c>
      <c r="I126" s="92"/>
      <c r="J126" s="38">
        <v>443.32</v>
      </c>
      <c r="K126" s="34">
        <f>J126/H126*100</f>
        <v>128.49855072463768</v>
      </c>
      <c r="L126" s="89">
        <v>1380</v>
      </c>
      <c r="M126" s="89"/>
      <c r="N126" s="89"/>
      <c r="O126" s="89"/>
      <c r="P126" s="89">
        <v>639.14</v>
      </c>
      <c r="Q126" s="89"/>
      <c r="R126" s="90">
        <f>P126/L126*100</f>
        <v>46.314492753623185</v>
      </c>
      <c r="S126" s="90"/>
    </row>
    <row r="127" spans="1:19" ht="15">
      <c r="A127" s="121" t="s">
        <v>57</v>
      </c>
      <c r="B127" s="151" t="s">
        <v>97</v>
      </c>
      <c r="C127" s="152"/>
      <c r="D127" s="152"/>
      <c r="E127" s="227" t="s">
        <v>3</v>
      </c>
      <c r="F127" s="227"/>
      <c r="G127" s="227"/>
      <c r="H127" s="59">
        <f>H128+H129+H130+H131</f>
        <v>0</v>
      </c>
      <c r="I127" s="92"/>
      <c r="J127" s="36">
        <f>J128+J129+J130+J131</f>
        <v>0</v>
      </c>
      <c r="K127" s="35">
        <f aca="true" t="shared" si="5" ref="K127:K136">IF(H127=0,0,J127/H127*100)</f>
        <v>0</v>
      </c>
      <c r="L127" s="132">
        <f>L128+L129+L130+L131</f>
        <v>1159.23</v>
      </c>
      <c r="M127" s="132"/>
      <c r="N127" s="132"/>
      <c r="O127" s="132"/>
      <c r="P127" s="132">
        <f>P128+P129+P130+P131</f>
        <v>0</v>
      </c>
      <c r="Q127" s="132"/>
      <c r="R127" s="120">
        <f>P127/L127*100</f>
        <v>0</v>
      </c>
      <c r="S127" s="120"/>
    </row>
    <row r="128" spans="1:19" ht="15">
      <c r="A128" s="121"/>
      <c r="B128" s="151"/>
      <c r="C128" s="152"/>
      <c r="D128" s="152"/>
      <c r="E128" s="228" t="s">
        <v>34</v>
      </c>
      <c r="F128" s="228"/>
      <c r="G128" s="228"/>
      <c r="H128" s="39">
        <v>0</v>
      </c>
      <c r="I128" s="92"/>
      <c r="J128" s="38">
        <v>0</v>
      </c>
      <c r="K128" s="34">
        <f t="shared" si="5"/>
        <v>0</v>
      </c>
      <c r="L128" s="89">
        <v>0</v>
      </c>
      <c r="M128" s="89"/>
      <c r="N128" s="89"/>
      <c r="O128" s="89"/>
      <c r="P128" s="89">
        <v>0</v>
      </c>
      <c r="Q128" s="89"/>
      <c r="R128" s="90">
        <f>IF(L128=0,0,P128/L128*100)</f>
        <v>0</v>
      </c>
      <c r="S128" s="90"/>
    </row>
    <row r="129" spans="1:19" ht="15">
      <c r="A129" s="121"/>
      <c r="B129" s="151"/>
      <c r="C129" s="152"/>
      <c r="D129" s="152"/>
      <c r="E129" s="228" t="s">
        <v>5</v>
      </c>
      <c r="F129" s="228"/>
      <c r="G129" s="228"/>
      <c r="H129" s="39">
        <v>0</v>
      </c>
      <c r="I129" s="92"/>
      <c r="J129" s="38">
        <v>0</v>
      </c>
      <c r="K129" s="34">
        <f t="shared" si="5"/>
        <v>0</v>
      </c>
      <c r="L129" s="89">
        <v>1054.9</v>
      </c>
      <c r="M129" s="89"/>
      <c r="N129" s="89"/>
      <c r="O129" s="89"/>
      <c r="P129" s="89">
        <v>0</v>
      </c>
      <c r="Q129" s="89"/>
      <c r="R129" s="90">
        <f>IF(L129=0,0,P129/L129*100)</f>
        <v>0</v>
      </c>
      <c r="S129" s="90"/>
    </row>
    <row r="130" spans="1:19" ht="15">
      <c r="A130" s="121"/>
      <c r="B130" s="151"/>
      <c r="C130" s="152"/>
      <c r="D130" s="152"/>
      <c r="E130" s="228" t="s">
        <v>6</v>
      </c>
      <c r="F130" s="228"/>
      <c r="G130" s="228"/>
      <c r="H130" s="39">
        <v>0</v>
      </c>
      <c r="I130" s="92"/>
      <c r="J130" s="38">
        <v>0</v>
      </c>
      <c r="K130" s="34">
        <f t="shared" si="5"/>
        <v>0</v>
      </c>
      <c r="L130" s="89">
        <v>0</v>
      </c>
      <c r="M130" s="89"/>
      <c r="N130" s="89"/>
      <c r="O130" s="89"/>
      <c r="P130" s="89">
        <v>0</v>
      </c>
      <c r="Q130" s="89"/>
      <c r="R130" s="90">
        <f>IF(L130=0,0,P130/L130*100)</f>
        <v>0</v>
      </c>
      <c r="S130" s="90"/>
    </row>
    <row r="131" spans="1:19" ht="61.5" customHeight="1">
      <c r="A131" s="121"/>
      <c r="B131" s="151"/>
      <c r="C131" s="152"/>
      <c r="D131" s="152"/>
      <c r="E131" s="228" t="s">
        <v>7</v>
      </c>
      <c r="F131" s="228"/>
      <c r="G131" s="228"/>
      <c r="H131" s="39">
        <v>0</v>
      </c>
      <c r="I131" s="92"/>
      <c r="J131" s="38">
        <v>0</v>
      </c>
      <c r="K131" s="34">
        <f t="shared" si="5"/>
        <v>0</v>
      </c>
      <c r="L131" s="89">
        <v>104.33</v>
      </c>
      <c r="M131" s="89"/>
      <c r="N131" s="89"/>
      <c r="O131" s="89"/>
      <c r="P131" s="89">
        <v>0</v>
      </c>
      <c r="Q131" s="89"/>
      <c r="R131" s="90">
        <f>IF(L131=0,0,P131/L131*100)</f>
        <v>0</v>
      </c>
      <c r="S131" s="90"/>
    </row>
    <row r="132" spans="1:19" ht="15">
      <c r="A132" s="121" t="s">
        <v>58</v>
      </c>
      <c r="B132" s="151" t="s">
        <v>67</v>
      </c>
      <c r="C132" s="152"/>
      <c r="D132" s="152"/>
      <c r="E132" s="227" t="s">
        <v>3</v>
      </c>
      <c r="F132" s="227"/>
      <c r="G132" s="227"/>
      <c r="H132" s="59">
        <f>H133+H134+H135+H136</f>
        <v>1557.7199999999998</v>
      </c>
      <c r="I132" s="92"/>
      <c r="J132" s="36">
        <f>J133+J134+J135+J136</f>
        <v>0</v>
      </c>
      <c r="K132" s="35">
        <f t="shared" si="5"/>
        <v>0</v>
      </c>
      <c r="L132" s="132">
        <f>L133+L134+L135+L136</f>
        <v>1557.7199999999998</v>
      </c>
      <c r="M132" s="132"/>
      <c r="N132" s="132"/>
      <c r="O132" s="132"/>
      <c r="P132" s="132">
        <f>P133+P134+P135+P136</f>
        <v>0</v>
      </c>
      <c r="Q132" s="132"/>
      <c r="R132" s="120">
        <f>P132/L132*100</f>
        <v>0</v>
      </c>
      <c r="S132" s="120"/>
    </row>
    <row r="133" spans="1:19" ht="15">
      <c r="A133" s="121"/>
      <c r="B133" s="151"/>
      <c r="C133" s="152"/>
      <c r="D133" s="152"/>
      <c r="E133" s="228" t="s">
        <v>34</v>
      </c>
      <c r="F133" s="228"/>
      <c r="G133" s="228"/>
      <c r="H133" s="39">
        <v>0</v>
      </c>
      <c r="I133" s="92"/>
      <c r="J133" s="38">
        <v>0</v>
      </c>
      <c r="K133" s="34">
        <f t="shared" si="5"/>
        <v>0</v>
      </c>
      <c r="L133" s="89">
        <v>0</v>
      </c>
      <c r="M133" s="89"/>
      <c r="N133" s="89"/>
      <c r="O133" s="89"/>
      <c r="P133" s="89">
        <v>0</v>
      </c>
      <c r="Q133" s="89"/>
      <c r="R133" s="90">
        <f>IF(L133=0,0,P133/L133*100)</f>
        <v>0</v>
      </c>
      <c r="S133" s="90"/>
    </row>
    <row r="134" spans="1:19" ht="15">
      <c r="A134" s="121"/>
      <c r="B134" s="151"/>
      <c r="C134" s="152"/>
      <c r="D134" s="152"/>
      <c r="E134" s="228" t="s">
        <v>5</v>
      </c>
      <c r="F134" s="228"/>
      <c r="G134" s="228"/>
      <c r="H134" s="39">
        <v>852.8</v>
      </c>
      <c r="I134" s="92"/>
      <c r="J134" s="38">
        <v>0</v>
      </c>
      <c r="K134" s="34">
        <f t="shared" si="5"/>
        <v>0</v>
      </c>
      <c r="L134" s="89">
        <v>852.8</v>
      </c>
      <c r="M134" s="89"/>
      <c r="N134" s="89"/>
      <c r="O134" s="89"/>
      <c r="P134" s="89">
        <v>0</v>
      </c>
      <c r="Q134" s="89"/>
      <c r="R134" s="90">
        <f>IF(L134=0,0,P134/L134*100)</f>
        <v>0</v>
      </c>
      <c r="S134" s="90"/>
    </row>
    <row r="135" spans="1:19" ht="15">
      <c r="A135" s="121"/>
      <c r="B135" s="151"/>
      <c r="C135" s="152"/>
      <c r="D135" s="152"/>
      <c r="E135" s="228" t="s">
        <v>6</v>
      </c>
      <c r="F135" s="228"/>
      <c r="G135" s="228"/>
      <c r="H135" s="39">
        <v>0</v>
      </c>
      <c r="I135" s="92"/>
      <c r="J135" s="38">
        <v>0</v>
      </c>
      <c r="K135" s="34">
        <f t="shared" si="5"/>
        <v>0</v>
      </c>
      <c r="L135" s="89">
        <v>0</v>
      </c>
      <c r="M135" s="89"/>
      <c r="N135" s="89"/>
      <c r="O135" s="89"/>
      <c r="P135" s="89">
        <v>0</v>
      </c>
      <c r="Q135" s="89"/>
      <c r="R135" s="90">
        <f>IF(L135=0,0,P135/L135*100)</f>
        <v>0</v>
      </c>
      <c r="S135" s="90"/>
    </row>
    <row r="136" spans="1:19" ht="67.5" customHeight="1">
      <c r="A136" s="121"/>
      <c r="B136" s="151"/>
      <c r="C136" s="152"/>
      <c r="D136" s="152"/>
      <c r="E136" s="228" t="s">
        <v>7</v>
      </c>
      <c r="F136" s="228"/>
      <c r="G136" s="228"/>
      <c r="H136" s="39">
        <v>704.92</v>
      </c>
      <c r="I136" s="92"/>
      <c r="J136" s="38">
        <v>0</v>
      </c>
      <c r="K136" s="34">
        <f t="shared" si="5"/>
        <v>0</v>
      </c>
      <c r="L136" s="89">
        <v>704.92</v>
      </c>
      <c r="M136" s="89"/>
      <c r="N136" s="89"/>
      <c r="O136" s="89"/>
      <c r="P136" s="89">
        <v>0</v>
      </c>
      <c r="Q136" s="89"/>
      <c r="R136" s="90">
        <f>IF(L136=0,0,P136/L136*100)</f>
        <v>0</v>
      </c>
      <c r="S136" s="90"/>
    </row>
    <row r="137" spans="1:19" ht="22.5" customHeight="1">
      <c r="A137" s="148" t="s">
        <v>11</v>
      </c>
      <c r="B137" s="111" t="s">
        <v>68</v>
      </c>
      <c r="C137" s="112"/>
      <c r="D137" s="113"/>
      <c r="E137" s="192" t="s">
        <v>3</v>
      </c>
      <c r="F137" s="193"/>
      <c r="G137" s="194"/>
      <c r="H137" s="103">
        <f>H138+H139+H140+H141</f>
        <v>1390</v>
      </c>
      <c r="I137" s="199"/>
      <c r="J137" s="13">
        <f>J138+J139+J140+J141</f>
        <v>0</v>
      </c>
      <c r="K137" s="19">
        <f>J137/H137*100</f>
        <v>0</v>
      </c>
      <c r="L137" s="103">
        <f>L138+L139+L140+L141</f>
        <v>1477</v>
      </c>
      <c r="M137" s="200"/>
      <c r="N137" s="200"/>
      <c r="O137" s="199"/>
      <c r="P137" s="103">
        <f>P138+P139+P140+P141</f>
        <v>10</v>
      </c>
      <c r="Q137" s="199"/>
      <c r="R137" s="190">
        <f>P137/L137*100</f>
        <v>0.6770480704129994</v>
      </c>
      <c r="S137" s="191"/>
    </row>
    <row r="138" spans="1:19" ht="14.25" customHeight="1">
      <c r="A138" s="149"/>
      <c r="B138" s="114"/>
      <c r="C138" s="115"/>
      <c r="D138" s="116"/>
      <c r="E138" s="192" t="s">
        <v>34</v>
      </c>
      <c r="F138" s="193"/>
      <c r="G138" s="194"/>
      <c r="H138" s="99">
        <f>H143+H148+H153+H158</f>
        <v>0</v>
      </c>
      <c r="I138" s="196"/>
      <c r="J138" s="14">
        <f>J143+J148+J153</f>
        <v>0</v>
      </c>
      <c r="K138" s="27">
        <f>IF(H138=0,0,J138/H138*100)</f>
        <v>0</v>
      </c>
      <c r="L138" s="99">
        <f>L143+L148+L153+L158</f>
        <v>0</v>
      </c>
      <c r="M138" s="195"/>
      <c r="N138" s="195"/>
      <c r="O138" s="196"/>
      <c r="P138" s="99">
        <f>P143+P148+P153</f>
        <v>0</v>
      </c>
      <c r="Q138" s="196"/>
      <c r="R138" s="197">
        <f>IF(L138=0,0,P138/L138*100)</f>
        <v>0</v>
      </c>
      <c r="S138" s="198"/>
    </row>
    <row r="139" spans="1:19" ht="14.25" customHeight="1">
      <c r="A139" s="149"/>
      <c r="B139" s="114"/>
      <c r="C139" s="115"/>
      <c r="D139" s="116"/>
      <c r="E139" s="192" t="s">
        <v>5</v>
      </c>
      <c r="F139" s="193"/>
      <c r="G139" s="194"/>
      <c r="H139" s="99">
        <f>H144+H149+H154+H159</f>
        <v>0</v>
      </c>
      <c r="I139" s="196"/>
      <c r="J139" s="14">
        <f>J144+J149+J154</f>
        <v>0</v>
      </c>
      <c r="K139" s="27">
        <f>IF(H139=0,0,J139/H139*100)</f>
        <v>0</v>
      </c>
      <c r="L139" s="99">
        <f>L144+L149+L154+L159</f>
        <v>0</v>
      </c>
      <c r="M139" s="195"/>
      <c r="N139" s="195"/>
      <c r="O139" s="196"/>
      <c r="P139" s="99">
        <f>P144+P149+P154</f>
        <v>0</v>
      </c>
      <c r="Q139" s="196"/>
      <c r="R139" s="197">
        <f>IF(L139=0,0,P139/L139*100)</f>
        <v>0</v>
      </c>
      <c r="S139" s="198"/>
    </row>
    <row r="140" spans="1:19" ht="14.25" customHeight="1">
      <c r="A140" s="149"/>
      <c r="B140" s="114"/>
      <c r="C140" s="115"/>
      <c r="D140" s="116"/>
      <c r="E140" s="192" t="s">
        <v>6</v>
      </c>
      <c r="F140" s="193"/>
      <c r="G140" s="194"/>
      <c r="H140" s="99">
        <v>0</v>
      </c>
      <c r="I140" s="196"/>
      <c r="J140" s="14">
        <v>0</v>
      </c>
      <c r="K140" s="27">
        <f>IF(H140=0,0,J140/H140*100)</f>
        <v>0</v>
      </c>
      <c r="L140" s="99">
        <f>L145</f>
        <v>0</v>
      </c>
      <c r="M140" s="195"/>
      <c r="N140" s="195"/>
      <c r="O140" s="196"/>
      <c r="P140" s="99">
        <f>P145</f>
        <v>0</v>
      </c>
      <c r="Q140" s="196"/>
      <c r="R140" s="197">
        <f>IF(L140=0,0,P140/L140*100)</f>
        <v>0</v>
      </c>
      <c r="S140" s="198"/>
    </row>
    <row r="141" spans="1:19" ht="50.25" customHeight="1">
      <c r="A141" s="150"/>
      <c r="B141" s="117"/>
      <c r="C141" s="118"/>
      <c r="D141" s="119"/>
      <c r="E141" s="192" t="s">
        <v>7</v>
      </c>
      <c r="F141" s="193"/>
      <c r="G141" s="194"/>
      <c r="H141" s="99">
        <f>H146+H151+H156+H161</f>
        <v>1390</v>
      </c>
      <c r="I141" s="196"/>
      <c r="J141" s="14">
        <f>J146+J151+J156+J161</f>
        <v>0</v>
      </c>
      <c r="K141" s="27">
        <f>J141/H141*100</f>
        <v>0</v>
      </c>
      <c r="L141" s="99">
        <f>L146+L151+L156+L161</f>
        <v>1477</v>
      </c>
      <c r="M141" s="195"/>
      <c r="N141" s="195"/>
      <c r="O141" s="196"/>
      <c r="P141" s="99">
        <f>P146+P151+P156+P161</f>
        <v>10</v>
      </c>
      <c r="Q141" s="196"/>
      <c r="R141" s="197">
        <f>P141/L141*100</f>
        <v>0.6770480704129994</v>
      </c>
      <c r="S141" s="198"/>
    </row>
    <row r="142" spans="1:19" ht="15">
      <c r="A142" s="121" t="s">
        <v>12</v>
      </c>
      <c r="B142" s="83" t="s">
        <v>98</v>
      </c>
      <c r="C142" s="84"/>
      <c r="D142" s="84"/>
      <c r="E142" s="133" t="s">
        <v>3</v>
      </c>
      <c r="F142" s="133"/>
      <c r="G142" s="133"/>
      <c r="H142" s="59">
        <f>H143+H144+H145+H146</f>
        <v>1390</v>
      </c>
      <c r="I142" s="92"/>
      <c r="J142" s="36">
        <f>J143+J144+J145+J146</f>
        <v>0</v>
      </c>
      <c r="K142" s="35">
        <f aca="true" t="shared" si="6" ref="K142:K156">IF(H142=0,0,J142/H142*100)</f>
        <v>0</v>
      </c>
      <c r="L142" s="132">
        <f>L143+L144+L145+L146</f>
        <v>1465</v>
      </c>
      <c r="M142" s="132"/>
      <c r="N142" s="132"/>
      <c r="O142" s="132"/>
      <c r="P142" s="132">
        <f>P143+P144+P145+P146</f>
        <v>0</v>
      </c>
      <c r="Q142" s="132"/>
      <c r="R142" s="120">
        <f>P142/L142*100</f>
        <v>0</v>
      </c>
      <c r="S142" s="120"/>
    </row>
    <row r="143" spans="1:19" ht="15">
      <c r="A143" s="121"/>
      <c r="B143" s="83"/>
      <c r="C143" s="84"/>
      <c r="D143" s="84"/>
      <c r="E143" s="91" t="s">
        <v>34</v>
      </c>
      <c r="F143" s="91"/>
      <c r="G143" s="91"/>
      <c r="H143" s="39">
        <v>0</v>
      </c>
      <c r="I143" s="92"/>
      <c r="J143" s="38">
        <v>0</v>
      </c>
      <c r="K143" s="34">
        <f t="shared" si="6"/>
        <v>0</v>
      </c>
      <c r="L143" s="89">
        <v>0</v>
      </c>
      <c r="M143" s="89"/>
      <c r="N143" s="89"/>
      <c r="O143" s="89"/>
      <c r="P143" s="89">
        <v>0</v>
      </c>
      <c r="Q143" s="89"/>
      <c r="R143" s="90">
        <v>0</v>
      </c>
      <c r="S143" s="90"/>
    </row>
    <row r="144" spans="1:19" ht="15">
      <c r="A144" s="121"/>
      <c r="B144" s="83"/>
      <c r="C144" s="84"/>
      <c r="D144" s="84"/>
      <c r="E144" s="91" t="s">
        <v>5</v>
      </c>
      <c r="F144" s="91"/>
      <c r="G144" s="91"/>
      <c r="H144" s="39">
        <v>0</v>
      </c>
      <c r="I144" s="92"/>
      <c r="J144" s="38">
        <v>0</v>
      </c>
      <c r="K144" s="34">
        <f t="shared" si="6"/>
        <v>0</v>
      </c>
      <c r="L144" s="89">
        <v>0</v>
      </c>
      <c r="M144" s="89"/>
      <c r="N144" s="89"/>
      <c r="O144" s="89"/>
      <c r="P144" s="89">
        <v>0</v>
      </c>
      <c r="Q144" s="89"/>
      <c r="R144" s="90">
        <v>0</v>
      </c>
      <c r="S144" s="90"/>
    </row>
    <row r="145" spans="1:19" ht="15">
      <c r="A145" s="121"/>
      <c r="B145" s="83"/>
      <c r="C145" s="84"/>
      <c r="D145" s="84"/>
      <c r="E145" s="91" t="s">
        <v>6</v>
      </c>
      <c r="F145" s="91"/>
      <c r="G145" s="91"/>
      <c r="H145" s="39">
        <v>0</v>
      </c>
      <c r="I145" s="92"/>
      <c r="J145" s="38">
        <v>0</v>
      </c>
      <c r="K145" s="34">
        <f t="shared" si="6"/>
        <v>0</v>
      </c>
      <c r="L145" s="89">
        <v>0</v>
      </c>
      <c r="M145" s="89"/>
      <c r="N145" s="89"/>
      <c r="O145" s="89"/>
      <c r="P145" s="89">
        <v>0</v>
      </c>
      <c r="Q145" s="89"/>
      <c r="R145" s="90">
        <v>0</v>
      </c>
      <c r="S145" s="90"/>
    </row>
    <row r="146" spans="1:19" ht="15">
      <c r="A146" s="121"/>
      <c r="B146" s="83"/>
      <c r="C146" s="84"/>
      <c r="D146" s="84"/>
      <c r="E146" s="91" t="s">
        <v>7</v>
      </c>
      <c r="F146" s="91"/>
      <c r="G146" s="91"/>
      <c r="H146" s="39">
        <v>1390</v>
      </c>
      <c r="I146" s="92"/>
      <c r="J146" s="38">
        <v>0</v>
      </c>
      <c r="K146" s="34">
        <f t="shared" si="6"/>
        <v>0</v>
      </c>
      <c r="L146" s="89">
        <v>1465</v>
      </c>
      <c r="M146" s="89"/>
      <c r="N146" s="89"/>
      <c r="O146" s="89"/>
      <c r="P146" s="89">
        <v>0</v>
      </c>
      <c r="Q146" s="89"/>
      <c r="R146" s="90">
        <f>P146/L146*100</f>
        <v>0</v>
      </c>
      <c r="S146" s="90"/>
    </row>
    <row r="147" spans="1:19" ht="15">
      <c r="A147" s="121" t="s">
        <v>13</v>
      </c>
      <c r="B147" s="83" t="s">
        <v>99</v>
      </c>
      <c r="C147" s="84"/>
      <c r="D147" s="84"/>
      <c r="E147" s="133" t="s">
        <v>3</v>
      </c>
      <c r="F147" s="133"/>
      <c r="G147" s="133"/>
      <c r="H147" s="59">
        <f>H148+H149+H150+H151</f>
        <v>0</v>
      </c>
      <c r="I147" s="92"/>
      <c r="J147" s="36">
        <f>J148+J149+J150+J151</f>
        <v>0</v>
      </c>
      <c r="K147" s="35">
        <f t="shared" si="6"/>
        <v>0</v>
      </c>
      <c r="L147" s="132">
        <f>L148+L149+L150+L151</f>
        <v>0</v>
      </c>
      <c r="M147" s="132"/>
      <c r="N147" s="132"/>
      <c r="O147" s="132"/>
      <c r="P147" s="132">
        <f>P148+P149+P150+P151</f>
        <v>0</v>
      </c>
      <c r="Q147" s="132"/>
      <c r="R147" s="120">
        <f>IF(L147=0,0,P147/L147*100)</f>
        <v>0</v>
      </c>
      <c r="S147" s="120"/>
    </row>
    <row r="148" spans="1:19" ht="15">
      <c r="A148" s="121"/>
      <c r="B148" s="83"/>
      <c r="C148" s="84"/>
      <c r="D148" s="84"/>
      <c r="E148" s="91" t="s">
        <v>34</v>
      </c>
      <c r="F148" s="91"/>
      <c r="G148" s="91"/>
      <c r="H148" s="39">
        <v>0</v>
      </c>
      <c r="I148" s="92"/>
      <c r="J148" s="38">
        <v>0</v>
      </c>
      <c r="K148" s="34">
        <f t="shared" si="6"/>
        <v>0</v>
      </c>
      <c r="L148" s="89">
        <v>0</v>
      </c>
      <c r="M148" s="89"/>
      <c r="N148" s="89"/>
      <c r="O148" s="89"/>
      <c r="P148" s="89">
        <v>0</v>
      </c>
      <c r="Q148" s="89"/>
      <c r="R148" s="90">
        <f>IF(L148=0,0,P148/L148*100)</f>
        <v>0</v>
      </c>
      <c r="S148" s="90"/>
    </row>
    <row r="149" spans="1:19" ht="15">
      <c r="A149" s="121"/>
      <c r="B149" s="83"/>
      <c r="C149" s="84"/>
      <c r="D149" s="84"/>
      <c r="E149" s="91" t="s">
        <v>5</v>
      </c>
      <c r="F149" s="91"/>
      <c r="G149" s="91"/>
      <c r="H149" s="39">
        <v>0</v>
      </c>
      <c r="I149" s="92"/>
      <c r="J149" s="38">
        <v>0</v>
      </c>
      <c r="K149" s="34">
        <f t="shared" si="6"/>
        <v>0</v>
      </c>
      <c r="L149" s="89">
        <v>0</v>
      </c>
      <c r="M149" s="89"/>
      <c r="N149" s="89"/>
      <c r="O149" s="89"/>
      <c r="P149" s="89">
        <v>0</v>
      </c>
      <c r="Q149" s="89"/>
      <c r="R149" s="90">
        <f>IF(L149=0,0,P149/L149*100)</f>
        <v>0</v>
      </c>
      <c r="S149" s="90"/>
    </row>
    <row r="150" spans="1:19" ht="15">
      <c r="A150" s="121"/>
      <c r="B150" s="83"/>
      <c r="C150" s="84"/>
      <c r="D150" s="84"/>
      <c r="E150" s="91" t="s">
        <v>6</v>
      </c>
      <c r="F150" s="91"/>
      <c r="G150" s="91"/>
      <c r="H150" s="39">
        <v>0</v>
      </c>
      <c r="I150" s="92"/>
      <c r="J150" s="38">
        <v>0</v>
      </c>
      <c r="K150" s="34">
        <f t="shared" si="6"/>
        <v>0</v>
      </c>
      <c r="L150" s="89">
        <v>0</v>
      </c>
      <c r="M150" s="89"/>
      <c r="N150" s="89"/>
      <c r="O150" s="89"/>
      <c r="P150" s="89">
        <v>0</v>
      </c>
      <c r="Q150" s="89"/>
      <c r="R150" s="90">
        <f>IF(L150=0,0,P150/L150*100)</f>
        <v>0</v>
      </c>
      <c r="S150" s="90"/>
    </row>
    <row r="151" spans="1:19" ht="15">
      <c r="A151" s="121"/>
      <c r="B151" s="83"/>
      <c r="C151" s="84"/>
      <c r="D151" s="84"/>
      <c r="E151" s="91" t="s">
        <v>7</v>
      </c>
      <c r="F151" s="91"/>
      <c r="G151" s="91"/>
      <c r="H151" s="39">
        <v>0</v>
      </c>
      <c r="I151" s="92"/>
      <c r="J151" s="38">
        <v>0</v>
      </c>
      <c r="K151" s="34">
        <f t="shared" si="6"/>
        <v>0</v>
      </c>
      <c r="L151" s="89">
        <v>0</v>
      </c>
      <c r="M151" s="89"/>
      <c r="N151" s="89"/>
      <c r="O151" s="89"/>
      <c r="P151" s="89">
        <v>0</v>
      </c>
      <c r="Q151" s="89"/>
      <c r="R151" s="90">
        <f>IF(L151=0,0,P151/L151*100)</f>
        <v>0</v>
      </c>
      <c r="S151" s="90"/>
    </row>
    <row r="152" spans="1:19" ht="15">
      <c r="A152" s="121" t="s">
        <v>14</v>
      </c>
      <c r="B152" s="83" t="s">
        <v>100</v>
      </c>
      <c r="C152" s="84"/>
      <c r="D152" s="84"/>
      <c r="E152" s="133" t="s">
        <v>3</v>
      </c>
      <c r="F152" s="133"/>
      <c r="G152" s="133"/>
      <c r="H152" s="59">
        <f>H153+H154+H155+H156</f>
        <v>0</v>
      </c>
      <c r="I152" s="92"/>
      <c r="J152" s="36">
        <f>J153+J154+J155+J156</f>
        <v>0</v>
      </c>
      <c r="K152" s="35">
        <f t="shared" si="6"/>
        <v>0</v>
      </c>
      <c r="L152" s="132">
        <f>L153+L154+L155+L156</f>
        <v>2</v>
      </c>
      <c r="M152" s="132"/>
      <c r="N152" s="132"/>
      <c r="O152" s="132"/>
      <c r="P152" s="132">
        <f>P153+P154+P155+P156</f>
        <v>0</v>
      </c>
      <c r="Q152" s="132"/>
      <c r="R152" s="120">
        <f>P152/L152*100</f>
        <v>0</v>
      </c>
      <c r="S152" s="120"/>
    </row>
    <row r="153" spans="1:19" ht="15">
      <c r="A153" s="121"/>
      <c r="B153" s="83"/>
      <c r="C153" s="84"/>
      <c r="D153" s="84"/>
      <c r="E153" s="91" t="s">
        <v>34</v>
      </c>
      <c r="F153" s="91"/>
      <c r="G153" s="91"/>
      <c r="H153" s="39">
        <v>0</v>
      </c>
      <c r="I153" s="92"/>
      <c r="J153" s="38">
        <v>0</v>
      </c>
      <c r="K153" s="34">
        <f t="shared" si="6"/>
        <v>0</v>
      </c>
      <c r="L153" s="89">
        <v>0</v>
      </c>
      <c r="M153" s="89"/>
      <c r="N153" s="89"/>
      <c r="O153" s="89"/>
      <c r="P153" s="89">
        <v>0</v>
      </c>
      <c r="Q153" s="89"/>
      <c r="R153" s="90">
        <f>IF(L153=0,0,P153/L153*100)</f>
        <v>0</v>
      </c>
      <c r="S153" s="90"/>
    </row>
    <row r="154" spans="1:19" ht="15">
      <c r="A154" s="121"/>
      <c r="B154" s="83"/>
      <c r="C154" s="84"/>
      <c r="D154" s="84"/>
      <c r="E154" s="91" t="s">
        <v>5</v>
      </c>
      <c r="F154" s="91"/>
      <c r="G154" s="91"/>
      <c r="H154" s="39">
        <v>0</v>
      </c>
      <c r="I154" s="92"/>
      <c r="J154" s="38">
        <v>0</v>
      </c>
      <c r="K154" s="34">
        <f t="shared" si="6"/>
        <v>0</v>
      </c>
      <c r="L154" s="89">
        <v>0</v>
      </c>
      <c r="M154" s="89"/>
      <c r="N154" s="89"/>
      <c r="O154" s="89"/>
      <c r="P154" s="89">
        <v>0</v>
      </c>
      <c r="Q154" s="89"/>
      <c r="R154" s="90">
        <f>IF(L154=0,0,P154/L154*100)</f>
        <v>0</v>
      </c>
      <c r="S154" s="90"/>
    </row>
    <row r="155" spans="1:19" ht="15">
      <c r="A155" s="121"/>
      <c r="B155" s="83"/>
      <c r="C155" s="84"/>
      <c r="D155" s="84"/>
      <c r="E155" s="91" t="s">
        <v>6</v>
      </c>
      <c r="F155" s="91"/>
      <c r="G155" s="91"/>
      <c r="H155" s="39">
        <v>0</v>
      </c>
      <c r="I155" s="92"/>
      <c r="J155" s="38">
        <v>0</v>
      </c>
      <c r="K155" s="34">
        <f t="shared" si="6"/>
        <v>0</v>
      </c>
      <c r="L155" s="89">
        <v>0</v>
      </c>
      <c r="M155" s="89"/>
      <c r="N155" s="89"/>
      <c r="O155" s="89"/>
      <c r="P155" s="89">
        <v>0</v>
      </c>
      <c r="Q155" s="89"/>
      <c r="R155" s="90">
        <f>IF(L155=0,0,P155/L155*100)</f>
        <v>0</v>
      </c>
      <c r="S155" s="90"/>
    </row>
    <row r="156" spans="1:19" ht="15">
      <c r="A156" s="121"/>
      <c r="B156" s="83"/>
      <c r="C156" s="84"/>
      <c r="D156" s="84"/>
      <c r="E156" s="91" t="s">
        <v>7</v>
      </c>
      <c r="F156" s="91"/>
      <c r="G156" s="91"/>
      <c r="H156" s="39">
        <v>0</v>
      </c>
      <c r="I156" s="92"/>
      <c r="J156" s="38">
        <v>0</v>
      </c>
      <c r="K156" s="34">
        <f t="shared" si="6"/>
        <v>0</v>
      </c>
      <c r="L156" s="89">
        <v>2</v>
      </c>
      <c r="M156" s="89"/>
      <c r="N156" s="89"/>
      <c r="O156" s="89"/>
      <c r="P156" s="89">
        <v>0</v>
      </c>
      <c r="Q156" s="89"/>
      <c r="R156" s="90">
        <f>IF(L156=0,0,P156/L156*100)</f>
        <v>0</v>
      </c>
      <c r="S156" s="90"/>
    </row>
    <row r="157" spans="1:19" ht="15">
      <c r="A157" s="121" t="s">
        <v>82</v>
      </c>
      <c r="B157" s="83" t="s">
        <v>101</v>
      </c>
      <c r="C157" s="84"/>
      <c r="D157" s="84"/>
      <c r="E157" s="133" t="s">
        <v>3</v>
      </c>
      <c r="F157" s="133"/>
      <c r="G157" s="133"/>
      <c r="H157" s="59">
        <f>H158+H159+H160+H161</f>
        <v>0</v>
      </c>
      <c r="I157" s="92"/>
      <c r="J157" s="36">
        <f>J158+J159+J160+J161</f>
        <v>0</v>
      </c>
      <c r="K157" s="35">
        <f>+IF(H157=0,0,J157/H1788100)</f>
        <v>0</v>
      </c>
      <c r="L157" s="132">
        <f>L158+L159+L160+L161</f>
        <v>10</v>
      </c>
      <c r="M157" s="132"/>
      <c r="N157" s="132"/>
      <c r="O157" s="132"/>
      <c r="P157" s="132">
        <f>P158+P159+P160+P161</f>
        <v>10</v>
      </c>
      <c r="Q157" s="132"/>
      <c r="R157" s="120">
        <f>P157/L157*100</f>
        <v>100</v>
      </c>
      <c r="S157" s="120"/>
    </row>
    <row r="158" spans="1:19" ht="15">
      <c r="A158" s="121"/>
      <c r="B158" s="83"/>
      <c r="C158" s="84"/>
      <c r="D158" s="84"/>
      <c r="E158" s="91" t="s">
        <v>34</v>
      </c>
      <c r="F158" s="91"/>
      <c r="G158" s="91"/>
      <c r="H158" s="39">
        <v>0</v>
      </c>
      <c r="I158" s="92"/>
      <c r="J158" s="38">
        <v>0</v>
      </c>
      <c r="K158" s="34">
        <v>0</v>
      </c>
      <c r="L158" s="89">
        <v>0</v>
      </c>
      <c r="M158" s="89"/>
      <c r="N158" s="89"/>
      <c r="O158" s="89"/>
      <c r="P158" s="89">
        <v>0</v>
      </c>
      <c r="Q158" s="89"/>
      <c r="R158" s="90">
        <v>0</v>
      </c>
      <c r="S158" s="90"/>
    </row>
    <row r="159" spans="1:19" ht="15">
      <c r="A159" s="121"/>
      <c r="B159" s="83"/>
      <c r="C159" s="84"/>
      <c r="D159" s="84"/>
      <c r="E159" s="91" t="s">
        <v>5</v>
      </c>
      <c r="F159" s="91"/>
      <c r="G159" s="91"/>
      <c r="H159" s="39">
        <v>0</v>
      </c>
      <c r="I159" s="92"/>
      <c r="J159" s="38">
        <v>0</v>
      </c>
      <c r="K159" s="34">
        <v>0</v>
      </c>
      <c r="L159" s="89">
        <v>0</v>
      </c>
      <c r="M159" s="89"/>
      <c r="N159" s="89"/>
      <c r="O159" s="89"/>
      <c r="P159" s="89">
        <v>0</v>
      </c>
      <c r="Q159" s="89"/>
      <c r="R159" s="90">
        <v>0</v>
      </c>
      <c r="S159" s="90"/>
    </row>
    <row r="160" spans="1:19" ht="15">
      <c r="A160" s="121"/>
      <c r="B160" s="83"/>
      <c r="C160" s="84"/>
      <c r="D160" s="84"/>
      <c r="E160" s="91" t="s">
        <v>6</v>
      </c>
      <c r="F160" s="91"/>
      <c r="G160" s="91"/>
      <c r="H160" s="39">
        <v>0</v>
      </c>
      <c r="I160" s="92"/>
      <c r="J160" s="38">
        <v>0</v>
      </c>
      <c r="K160" s="34">
        <v>0</v>
      </c>
      <c r="L160" s="89">
        <v>0</v>
      </c>
      <c r="M160" s="89"/>
      <c r="N160" s="89"/>
      <c r="O160" s="89"/>
      <c r="P160" s="89">
        <v>0</v>
      </c>
      <c r="Q160" s="89"/>
      <c r="R160" s="90">
        <v>0</v>
      </c>
      <c r="S160" s="90"/>
    </row>
    <row r="161" spans="1:19" ht="27" customHeight="1">
      <c r="A161" s="121"/>
      <c r="B161" s="83"/>
      <c r="C161" s="84"/>
      <c r="D161" s="84"/>
      <c r="E161" s="91" t="s">
        <v>7</v>
      </c>
      <c r="F161" s="91"/>
      <c r="G161" s="91"/>
      <c r="H161" s="39">
        <v>0</v>
      </c>
      <c r="I161" s="92"/>
      <c r="J161" s="38">
        <v>0</v>
      </c>
      <c r="K161" s="34">
        <f>IF(H161=0,0,H161*100)</f>
        <v>0</v>
      </c>
      <c r="L161" s="89">
        <v>10</v>
      </c>
      <c r="M161" s="89"/>
      <c r="N161" s="89"/>
      <c r="O161" s="89"/>
      <c r="P161" s="89">
        <v>10</v>
      </c>
      <c r="Q161" s="89"/>
      <c r="R161" s="90">
        <f>P161/L161*100</f>
        <v>100</v>
      </c>
      <c r="S161" s="90"/>
    </row>
    <row r="162" spans="1:19" ht="15">
      <c r="A162" s="134" t="s">
        <v>16</v>
      </c>
      <c r="B162" s="87" t="s">
        <v>69</v>
      </c>
      <c r="C162" s="88"/>
      <c r="D162" s="88"/>
      <c r="E162" s="87" t="s">
        <v>3</v>
      </c>
      <c r="F162" s="87"/>
      <c r="G162" s="87"/>
      <c r="H162" s="103">
        <f>H163+H164+H165+H166</f>
        <v>35</v>
      </c>
      <c r="I162" s="68"/>
      <c r="J162" s="13">
        <f>J163+J164+J165+J166</f>
        <v>35</v>
      </c>
      <c r="K162" s="19">
        <f>J162/H162*100</f>
        <v>100</v>
      </c>
      <c r="L162" s="155">
        <f>L163+L164+L165+L166</f>
        <v>510.4</v>
      </c>
      <c r="M162" s="155"/>
      <c r="N162" s="155"/>
      <c r="O162" s="155"/>
      <c r="P162" s="155">
        <f>P163+P164+P165+P166</f>
        <v>41</v>
      </c>
      <c r="Q162" s="155"/>
      <c r="R162" s="138">
        <f>P162/L162*100</f>
        <v>8.032915360501567</v>
      </c>
      <c r="S162" s="138"/>
    </row>
    <row r="163" spans="1:19" ht="15">
      <c r="A163" s="134"/>
      <c r="B163" s="88"/>
      <c r="C163" s="88"/>
      <c r="D163" s="88"/>
      <c r="E163" s="87" t="s">
        <v>34</v>
      </c>
      <c r="F163" s="87"/>
      <c r="G163" s="87"/>
      <c r="H163" s="99">
        <f>H168+H173</f>
        <v>0</v>
      </c>
      <c r="I163" s="68"/>
      <c r="J163" s="14">
        <f>J168+J173</f>
        <v>0</v>
      </c>
      <c r="K163" s="27">
        <f>IF(H163=0,0,J163/H163*100)</f>
        <v>0</v>
      </c>
      <c r="L163" s="137">
        <f>L168+L173</f>
        <v>0</v>
      </c>
      <c r="M163" s="137"/>
      <c r="N163" s="137"/>
      <c r="O163" s="137"/>
      <c r="P163" s="137">
        <f>P168+P173</f>
        <v>0</v>
      </c>
      <c r="Q163" s="137"/>
      <c r="R163" s="69">
        <v>0</v>
      </c>
      <c r="S163" s="69"/>
    </row>
    <row r="164" spans="1:19" ht="15">
      <c r="A164" s="134"/>
      <c r="B164" s="88"/>
      <c r="C164" s="88"/>
      <c r="D164" s="88"/>
      <c r="E164" s="87" t="s">
        <v>5</v>
      </c>
      <c r="F164" s="87"/>
      <c r="G164" s="87"/>
      <c r="H164" s="99">
        <f>H169+H174</f>
        <v>0</v>
      </c>
      <c r="I164" s="68"/>
      <c r="J164" s="14">
        <f>J169+J174</f>
        <v>0</v>
      </c>
      <c r="K164" s="27">
        <f>IF(H164=0,0,J164/H164*100)</f>
        <v>0</v>
      </c>
      <c r="L164" s="137">
        <f>L169+L174</f>
        <v>0</v>
      </c>
      <c r="M164" s="137"/>
      <c r="N164" s="137"/>
      <c r="O164" s="137"/>
      <c r="P164" s="137">
        <f>P169+P174</f>
        <v>0</v>
      </c>
      <c r="Q164" s="137"/>
      <c r="R164" s="69">
        <v>0</v>
      </c>
      <c r="S164" s="69"/>
    </row>
    <row r="165" spans="1:19" ht="15">
      <c r="A165" s="134"/>
      <c r="B165" s="88"/>
      <c r="C165" s="88"/>
      <c r="D165" s="88"/>
      <c r="E165" s="87" t="s">
        <v>6</v>
      </c>
      <c r="F165" s="87"/>
      <c r="G165" s="87"/>
      <c r="H165" s="99">
        <v>0</v>
      </c>
      <c r="I165" s="68"/>
      <c r="J165" s="14">
        <v>0</v>
      </c>
      <c r="K165" s="27">
        <f>IF(H165=0,0,J165/H165*100)</f>
        <v>0</v>
      </c>
      <c r="L165" s="137">
        <f>L170</f>
        <v>0</v>
      </c>
      <c r="M165" s="137"/>
      <c r="N165" s="137"/>
      <c r="O165" s="137"/>
      <c r="P165" s="137">
        <f>P170</f>
        <v>0</v>
      </c>
      <c r="Q165" s="137"/>
      <c r="R165" s="69">
        <v>0</v>
      </c>
      <c r="S165" s="69"/>
    </row>
    <row r="166" spans="1:19" ht="64.5" customHeight="1">
      <c r="A166" s="134"/>
      <c r="B166" s="88"/>
      <c r="C166" s="88"/>
      <c r="D166" s="88"/>
      <c r="E166" s="87" t="s">
        <v>7</v>
      </c>
      <c r="F166" s="87"/>
      <c r="G166" s="87"/>
      <c r="H166" s="99">
        <f>H171+H176</f>
        <v>35</v>
      </c>
      <c r="I166" s="68"/>
      <c r="J166" s="14">
        <f>J171+J176</f>
        <v>35</v>
      </c>
      <c r="K166" s="27">
        <f>J166/H166*100</f>
        <v>100</v>
      </c>
      <c r="L166" s="137">
        <f>L171+L176</f>
        <v>510.4</v>
      </c>
      <c r="M166" s="137"/>
      <c r="N166" s="137"/>
      <c r="O166" s="137"/>
      <c r="P166" s="137">
        <f>P171+P176</f>
        <v>41</v>
      </c>
      <c r="Q166" s="137"/>
      <c r="R166" s="69">
        <f>P166/L166*100</f>
        <v>8.032915360501567</v>
      </c>
      <c r="S166" s="69"/>
    </row>
    <row r="167" spans="1:19" ht="15">
      <c r="A167" s="121" t="s">
        <v>17</v>
      </c>
      <c r="B167" s="83" t="s">
        <v>102</v>
      </c>
      <c r="C167" s="84"/>
      <c r="D167" s="84"/>
      <c r="E167" s="133" t="s">
        <v>3</v>
      </c>
      <c r="F167" s="133"/>
      <c r="G167" s="133"/>
      <c r="H167" s="59">
        <f>H168+H169+H170+H171</f>
        <v>35</v>
      </c>
      <c r="I167" s="92"/>
      <c r="J167" s="36">
        <f>J168+J169+J170+J171</f>
        <v>35</v>
      </c>
      <c r="K167" s="35">
        <f>J167/H167*100</f>
        <v>100</v>
      </c>
      <c r="L167" s="132">
        <f>L168+L169+L170+L171</f>
        <v>500</v>
      </c>
      <c r="M167" s="132"/>
      <c r="N167" s="132"/>
      <c r="O167" s="132"/>
      <c r="P167" s="132">
        <f>P168+P169+P170+P171</f>
        <v>41</v>
      </c>
      <c r="Q167" s="132"/>
      <c r="R167" s="120">
        <f>P167/L167*100</f>
        <v>8.200000000000001</v>
      </c>
      <c r="S167" s="120"/>
    </row>
    <row r="168" spans="1:19" ht="15">
      <c r="A168" s="121"/>
      <c r="B168" s="83"/>
      <c r="C168" s="84"/>
      <c r="D168" s="84"/>
      <c r="E168" s="91" t="s">
        <v>34</v>
      </c>
      <c r="F168" s="91"/>
      <c r="G168" s="91"/>
      <c r="H168" s="39">
        <v>0</v>
      </c>
      <c r="I168" s="92"/>
      <c r="J168" s="38">
        <v>0</v>
      </c>
      <c r="K168" s="34">
        <f>IF(H168=0,0,J168/H168*100)</f>
        <v>0</v>
      </c>
      <c r="L168" s="89">
        <v>0</v>
      </c>
      <c r="M168" s="89"/>
      <c r="N168" s="89"/>
      <c r="O168" s="89"/>
      <c r="P168" s="89">
        <v>0</v>
      </c>
      <c r="Q168" s="89"/>
      <c r="R168" s="90">
        <f>IF(L168=0,0,P168/L168*100)</f>
        <v>0</v>
      </c>
      <c r="S168" s="90"/>
    </row>
    <row r="169" spans="1:19" ht="15">
      <c r="A169" s="121"/>
      <c r="B169" s="83"/>
      <c r="C169" s="84"/>
      <c r="D169" s="84"/>
      <c r="E169" s="91" t="s">
        <v>5</v>
      </c>
      <c r="F169" s="91"/>
      <c r="G169" s="91"/>
      <c r="H169" s="39">
        <v>0</v>
      </c>
      <c r="I169" s="92"/>
      <c r="J169" s="38">
        <v>0</v>
      </c>
      <c r="K169" s="34">
        <f>IF(H169=0,0,J169/H169*100)</f>
        <v>0</v>
      </c>
      <c r="L169" s="89">
        <v>0</v>
      </c>
      <c r="M169" s="89"/>
      <c r="N169" s="89"/>
      <c r="O169" s="89"/>
      <c r="P169" s="89">
        <v>0</v>
      </c>
      <c r="Q169" s="89"/>
      <c r="R169" s="90">
        <f>IF(L169=0,0,P169/L169*100)</f>
        <v>0</v>
      </c>
      <c r="S169" s="90"/>
    </row>
    <row r="170" spans="1:19" ht="15">
      <c r="A170" s="121"/>
      <c r="B170" s="83"/>
      <c r="C170" s="84"/>
      <c r="D170" s="84"/>
      <c r="E170" s="91" t="s">
        <v>6</v>
      </c>
      <c r="F170" s="91"/>
      <c r="G170" s="91"/>
      <c r="H170" s="39">
        <v>0</v>
      </c>
      <c r="I170" s="92"/>
      <c r="J170" s="38">
        <v>0</v>
      </c>
      <c r="K170" s="34">
        <f>IF(H170=0,0,J170/H170*100)</f>
        <v>0</v>
      </c>
      <c r="L170" s="89">
        <v>0</v>
      </c>
      <c r="M170" s="89"/>
      <c r="N170" s="89"/>
      <c r="O170" s="89"/>
      <c r="P170" s="89">
        <v>0</v>
      </c>
      <c r="Q170" s="89"/>
      <c r="R170" s="90">
        <f>IF(L170=0,0,P170/L170*100)</f>
        <v>0</v>
      </c>
      <c r="S170" s="90"/>
    </row>
    <row r="171" spans="1:19" ht="15">
      <c r="A171" s="121"/>
      <c r="B171" s="83"/>
      <c r="C171" s="84"/>
      <c r="D171" s="84"/>
      <c r="E171" s="91" t="s">
        <v>7</v>
      </c>
      <c r="F171" s="91"/>
      <c r="G171" s="91"/>
      <c r="H171" s="39">
        <v>35</v>
      </c>
      <c r="I171" s="92"/>
      <c r="J171" s="38">
        <v>35</v>
      </c>
      <c r="K171" s="34">
        <f>J171/H171*100</f>
        <v>100</v>
      </c>
      <c r="L171" s="89">
        <v>500</v>
      </c>
      <c r="M171" s="89"/>
      <c r="N171" s="89"/>
      <c r="O171" s="89"/>
      <c r="P171" s="89">
        <v>41</v>
      </c>
      <c r="Q171" s="89"/>
      <c r="R171" s="90">
        <f>P171/L171*100</f>
        <v>8.200000000000001</v>
      </c>
      <c r="S171" s="90"/>
    </row>
    <row r="172" spans="1:19" ht="27" customHeight="1">
      <c r="A172" s="121" t="s">
        <v>18</v>
      </c>
      <c r="B172" s="83" t="s">
        <v>103</v>
      </c>
      <c r="C172" s="84"/>
      <c r="D172" s="84"/>
      <c r="E172" s="133" t="s">
        <v>3</v>
      </c>
      <c r="F172" s="133"/>
      <c r="G172" s="133"/>
      <c r="H172" s="59">
        <f>H173+H174+H175+H176</f>
        <v>0</v>
      </c>
      <c r="I172" s="92"/>
      <c r="J172" s="36">
        <f>J173+J174+J175+J176</f>
        <v>0</v>
      </c>
      <c r="K172" s="35">
        <f>IF(J172=0,0,J172/H172*100)</f>
        <v>0</v>
      </c>
      <c r="L172" s="132">
        <f>L173+L174+L175+L176</f>
        <v>10.4</v>
      </c>
      <c r="M172" s="132"/>
      <c r="N172" s="132"/>
      <c r="O172" s="132"/>
      <c r="P172" s="132">
        <f>P173+P174+P175+P176</f>
        <v>0</v>
      </c>
      <c r="Q172" s="132"/>
      <c r="R172" s="120">
        <f>P172/L172*100</f>
        <v>0</v>
      </c>
      <c r="S172" s="120"/>
    </row>
    <row r="173" spans="1:19" ht="15">
      <c r="A173" s="121"/>
      <c r="B173" s="83"/>
      <c r="C173" s="84"/>
      <c r="D173" s="84"/>
      <c r="E173" s="91" t="s">
        <v>34</v>
      </c>
      <c r="F173" s="91"/>
      <c r="G173" s="91"/>
      <c r="H173" s="39">
        <v>0</v>
      </c>
      <c r="I173" s="92"/>
      <c r="J173" s="38">
        <v>0</v>
      </c>
      <c r="K173" s="34">
        <f>IF(H173=0,0,J173/H173*100)</f>
        <v>0</v>
      </c>
      <c r="L173" s="89">
        <v>0</v>
      </c>
      <c r="M173" s="89"/>
      <c r="N173" s="89"/>
      <c r="O173" s="89"/>
      <c r="P173" s="89">
        <v>0</v>
      </c>
      <c r="Q173" s="89"/>
      <c r="R173" s="90">
        <f>IF(L173=0,0,P173/L173*100)</f>
        <v>0</v>
      </c>
      <c r="S173" s="90"/>
    </row>
    <row r="174" spans="1:19" ht="15">
      <c r="A174" s="121"/>
      <c r="B174" s="83"/>
      <c r="C174" s="84"/>
      <c r="D174" s="84"/>
      <c r="E174" s="91" t="s">
        <v>5</v>
      </c>
      <c r="F174" s="91"/>
      <c r="G174" s="91"/>
      <c r="H174" s="39">
        <v>0</v>
      </c>
      <c r="I174" s="92"/>
      <c r="J174" s="38">
        <v>0</v>
      </c>
      <c r="K174" s="34">
        <f>IF(H174=0,0,J174/H174*100)</f>
        <v>0</v>
      </c>
      <c r="L174" s="89">
        <v>0</v>
      </c>
      <c r="M174" s="89"/>
      <c r="N174" s="89"/>
      <c r="O174" s="89"/>
      <c r="P174" s="89">
        <v>0</v>
      </c>
      <c r="Q174" s="89"/>
      <c r="R174" s="90">
        <f>IF(L174=0,0,P174/L174*100)</f>
        <v>0</v>
      </c>
      <c r="S174" s="90"/>
    </row>
    <row r="175" spans="1:19" ht="15">
      <c r="A175" s="121"/>
      <c r="B175" s="83"/>
      <c r="C175" s="84"/>
      <c r="D175" s="84"/>
      <c r="E175" s="91" t="s">
        <v>6</v>
      </c>
      <c r="F175" s="91"/>
      <c r="G175" s="91"/>
      <c r="H175" s="39">
        <v>0</v>
      </c>
      <c r="I175" s="92"/>
      <c r="J175" s="38">
        <v>0</v>
      </c>
      <c r="K175" s="34">
        <f>IF(H175=0,0,J175/H175*100)</f>
        <v>0</v>
      </c>
      <c r="L175" s="89">
        <v>0</v>
      </c>
      <c r="M175" s="89"/>
      <c r="N175" s="89"/>
      <c r="O175" s="89"/>
      <c r="P175" s="89">
        <v>0</v>
      </c>
      <c r="Q175" s="89"/>
      <c r="R175" s="90">
        <f>IF(L175=0,0,P175/L175*100)</f>
        <v>0</v>
      </c>
      <c r="S175" s="90"/>
    </row>
    <row r="176" spans="1:19" ht="15">
      <c r="A176" s="121"/>
      <c r="B176" s="83"/>
      <c r="C176" s="84"/>
      <c r="D176" s="84"/>
      <c r="E176" s="91" t="s">
        <v>7</v>
      </c>
      <c r="F176" s="91"/>
      <c r="G176" s="91"/>
      <c r="H176" s="39">
        <v>0</v>
      </c>
      <c r="I176" s="92"/>
      <c r="J176" s="38">
        <v>0</v>
      </c>
      <c r="K176" s="34">
        <f>IF(H176=0,0,J176/H176*100)</f>
        <v>0</v>
      </c>
      <c r="L176" s="89">
        <v>10.4</v>
      </c>
      <c r="M176" s="89"/>
      <c r="N176" s="89"/>
      <c r="O176" s="89"/>
      <c r="P176" s="89">
        <v>0</v>
      </c>
      <c r="Q176" s="89"/>
      <c r="R176" s="90">
        <f>P176/L176*100</f>
        <v>0</v>
      </c>
      <c r="S176" s="90"/>
    </row>
    <row r="177" spans="1:19" ht="15">
      <c r="A177" s="134" t="s">
        <v>19</v>
      </c>
      <c r="B177" s="87" t="s">
        <v>70</v>
      </c>
      <c r="C177" s="88"/>
      <c r="D177" s="88"/>
      <c r="E177" s="87" t="s">
        <v>3</v>
      </c>
      <c r="F177" s="87"/>
      <c r="G177" s="87"/>
      <c r="H177" s="103">
        <f>H178+H179+H180+H181</f>
        <v>6491.540000000001</v>
      </c>
      <c r="I177" s="68"/>
      <c r="J177" s="13">
        <f>J178+J179+J180+J181</f>
        <v>2991.3500000000004</v>
      </c>
      <c r="K177" s="19">
        <f>J177/H177*100</f>
        <v>46.08074509284392</v>
      </c>
      <c r="L177" s="155">
        <f>L178+L179+L180+L181</f>
        <v>16364.169999999998</v>
      </c>
      <c r="M177" s="155"/>
      <c r="N177" s="155"/>
      <c r="O177" s="155"/>
      <c r="P177" s="155">
        <f>P178+P179+P180+P181</f>
        <v>4992.68</v>
      </c>
      <c r="Q177" s="155"/>
      <c r="R177" s="138">
        <f>P177/L177*100</f>
        <v>30.509827262855378</v>
      </c>
      <c r="S177" s="138"/>
    </row>
    <row r="178" spans="1:19" ht="15">
      <c r="A178" s="134"/>
      <c r="B178" s="88"/>
      <c r="C178" s="88"/>
      <c r="D178" s="88"/>
      <c r="E178" s="87" t="s">
        <v>34</v>
      </c>
      <c r="F178" s="87"/>
      <c r="G178" s="87"/>
      <c r="H178" s="99">
        <f>H183+H188+H193+H198+H203</f>
        <v>0</v>
      </c>
      <c r="I178" s="68"/>
      <c r="J178" s="14">
        <f>J183+J188+J193+J198+J203</f>
        <v>0</v>
      </c>
      <c r="K178" s="27">
        <v>0</v>
      </c>
      <c r="L178" s="137">
        <f>L183+L188+L193+L198+L203</f>
        <v>0</v>
      </c>
      <c r="M178" s="137"/>
      <c r="N178" s="137"/>
      <c r="O178" s="137"/>
      <c r="P178" s="137">
        <f>P183+P188+P193+P203</f>
        <v>0</v>
      </c>
      <c r="Q178" s="137"/>
      <c r="R178" s="69">
        <v>0</v>
      </c>
      <c r="S178" s="69"/>
    </row>
    <row r="179" spans="1:19" ht="15">
      <c r="A179" s="134"/>
      <c r="B179" s="88"/>
      <c r="C179" s="88"/>
      <c r="D179" s="88"/>
      <c r="E179" s="87" t="s">
        <v>5</v>
      </c>
      <c r="F179" s="87"/>
      <c r="G179" s="87"/>
      <c r="H179" s="99">
        <f>H184+H189+H194+H199+H204</f>
        <v>431.71</v>
      </c>
      <c r="I179" s="68"/>
      <c r="J179" s="14">
        <f>J184+J189+J194+J199+J204</f>
        <v>341.26</v>
      </c>
      <c r="K179" s="27">
        <v>0</v>
      </c>
      <c r="L179" s="137">
        <f>L184+L189+L194+L199+L204</f>
        <v>1726.8</v>
      </c>
      <c r="M179" s="137"/>
      <c r="N179" s="137"/>
      <c r="O179" s="137"/>
      <c r="P179" s="137">
        <f>P184+P189+P194+P199+P204</f>
        <v>600.4300000000001</v>
      </c>
      <c r="Q179" s="137"/>
      <c r="R179" s="69">
        <v>0</v>
      </c>
      <c r="S179" s="69"/>
    </row>
    <row r="180" spans="1:19" ht="15">
      <c r="A180" s="134"/>
      <c r="B180" s="88"/>
      <c r="C180" s="88"/>
      <c r="D180" s="88"/>
      <c r="E180" s="87" t="s">
        <v>6</v>
      </c>
      <c r="F180" s="87"/>
      <c r="G180" s="87"/>
      <c r="H180" s="99">
        <v>0</v>
      </c>
      <c r="I180" s="68"/>
      <c r="J180" s="14">
        <v>0</v>
      </c>
      <c r="K180" s="27">
        <v>0</v>
      </c>
      <c r="L180" s="137">
        <f>L185</f>
        <v>0</v>
      </c>
      <c r="M180" s="137"/>
      <c r="N180" s="137"/>
      <c r="O180" s="137"/>
      <c r="P180" s="137">
        <f>P185+P215</f>
        <v>0</v>
      </c>
      <c r="Q180" s="137"/>
      <c r="R180" s="69">
        <v>0</v>
      </c>
      <c r="S180" s="69"/>
    </row>
    <row r="181" spans="1:19" ht="84.75" customHeight="1">
      <c r="A181" s="134"/>
      <c r="B181" s="88"/>
      <c r="C181" s="88"/>
      <c r="D181" s="88"/>
      <c r="E181" s="87" t="s">
        <v>7</v>
      </c>
      <c r="F181" s="87"/>
      <c r="G181" s="87"/>
      <c r="H181" s="99">
        <f>H186+H191+H196+H201+H206</f>
        <v>6059.830000000001</v>
      </c>
      <c r="I181" s="68"/>
      <c r="J181" s="14">
        <f>J186+J191+J196+J201+J206</f>
        <v>2650.09</v>
      </c>
      <c r="K181" s="27">
        <f>J181/H181*100</f>
        <v>43.732084893470606</v>
      </c>
      <c r="L181" s="137">
        <f>L186+L191+L196+L201+L206</f>
        <v>14637.369999999999</v>
      </c>
      <c r="M181" s="137"/>
      <c r="N181" s="137"/>
      <c r="O181" s="137"/>
      <c r="P181" s="137">
        <f>P186+P191+P196+P201+P206</f>
        <v>4392.25</v>
      </c>
      <c r="Q181" s="137"/>
      <c r="R181" s="69">
        <f>P181/L181*100</f>
        <v>30.007098269702826</v>
      </c>
      <c r="S181" s="69"/>
    </row>
    <row r="182" spans="1:19" ht="15">
      <c r="A182" s="121" t="s">
        <v>20</v>
      </c>
      <c r="B182" s="83" t="s">
        <v>73</v>
      </c>
      <c r="C182" s="84"/>
      <c r="D182" s="84"/>
      <c r="E182" s="133" t="s">
        <v>3</v>
      </c>
      <c r="F182" s="133"/>
      <c r="G182" s="133"/>
      <c r="H182" s="59">
        <f>H183+H184+H185+H186</f>
        <v>4929.94</v>
      </c>
      <c r="I182" s="68"/>
      <c r="J182" s="10">
        <f>J183+J184+J185+J186</f>
        <v>1624.04</v>
      </c>
      <c r="K182" s="22">
        <f>J182/H182*100</f>
        <v>32.942388751181554</v>
      </c>
      <c r="L182" s="132">
        <f>L183+L184+L185+L186</f>
        <v>10543.13</v>
      </c>
      <c r="M182" s="132"/>
      <c r="N182" s="132"/>
      <c r="O182" s="132"/>
      <c r="P182" s="132">
        <f>P183+P184+P185+P186</f>
        <v>2909.99</v>
      </c>
      <c r="Q182" s="132"/>
      <c r="R182" s="120">
        <f>P182/L182*100</f>
        <v>27.600816835228247</v>
      </c>
      <c r="S182" s="120"/>
    </row>
    <row r="183" spans="1:19" ht="15">
      <c r="A183" s="121"/>
      <c r="B183" s="83"/>
      <c r="C183" s="84"/>
      <c r="D183" s="84"/>
      <c r="E183" s="91" t="s">
        <v>34</v>
      </c>
      <c r="F183" s="91"/>
      <c r="G183" s="91"/>
      <c r="H183" s="39">
        <v>0</v>
      </c>
      <c r="I183" s="68"/>
      <c r="J183" s="9">
        <v>0</v>
      </c>
      <c r="K183" s="23">
        <f>IF(H183=0,0,J183/H183*100)</f>
        <v>0</v>
      </c>
      <c r="L183" s="86">
        <v>0</v>
      </c>
      <c r="M183" s="86"/>
      <c r="N183" s="86"/>
      <c r="O183" s="86"/>
      <c r="P183" s="86">
        <v>0</v>
      </c>
      <c r="Q183" s="86"/>
      <c r="R183" s="90">
        <f>IF(L183=0,0,P183/L183*100)</f>
        <v>0</v>
      </c>
      <c r="S183" s="90"/>
    </row>
    <row r="184" spans="1:19" ht="15">
      <c r="A184" s="121"/>
      <c r="B184" s="83"/>
      <c r="C184" s="84"/>
      <c r="D184" s="84"/>
      <c r="E184" s="91" t="s">
        <v>5</v>
      </c>
      <c r="F184" s="91"/>
      <c r="G184" s="91"/>
      <c r="H184" s="39">
        <v>0</v>
      </c>
      <c r="I184" s="68"/>
      <c r="J184" s="9">
        <v>0</v>
      </c>
      <c r="K184" s="23">
        <f>IF(H184=0,0,J184/H184*100)</f>
        <v>0</v>
      </c>
      <c r="L184" s="86">
        <v>0</v>
      </c>
      <c r="M184" s="86"/>
      <c r="N184" s="86"/>
      <c r="O184" s="86"/>
      <c r="P184" s="86">
        <v>0</v>
      </c>
      <c r="Q184" s="86"/>
      <c r="R184" s="90">
        <f>IF(L184=0,0,P184/L184*100)</f>
        <v>0</v>
      </c>
      <c r="S184" s="90"/>
    </row>
    <row r="185" spans="1:19" ht="15">
      <c r="A185" s="121"/>
      <c r="B185" s="83"/>
      <c r="C185" s="84"/>
      <c r="D185" s="84"/>
      <c r="E185" s="91" t="s">
        <v>6</v>
      </c>
      <c r="F185" s="91"/>
      <c r="G185" s="91"/>
      <c r="H185" s="39">
        <v>0</v>
      </c>
      <c r="I185" s="68"/>
      <c r="J185" s="9">
        <v>0</v>
      </c>
      <c r="K185" s="23">
        <f>IF(H185=0,0,J185/H185*100)</f>
        <v>0</v>
      </c>
      <c r="L185" s="86">
        <v>0</v>
      </c>
      <c r="M185" s="86"/>
      <c r="N185" s="86"/>
      <c r="O185" s="86"/>
      <c r="P185" s="86">
        <v>0</v>
      </c>
      <c r="Q185" s="86"/>
      <c r="R185" s="90">
        <f>IF(L185=0,0,P185/L185*100)</f>
        <v>0</v>
      </c>
      <c r="S185" s="90"/>
    </row>
    <row r="186" spans="1:19" ht="15">
      <c r="A186" s="121"/>
      <c r="B186" s="83"/>
      <c r="C186" s="84"/>
      <c r="D186" s="84"/>
      <c r="E186" s="91" t="s">
        <v>7</v>
      </c>
      <c r="F186" s="91"/>
      <c r="G186" s="91"/>
      <c r="H186" s="39">
        <v>4929.94</v>
      </c>
      <c r="I186" s="92"/>
      <c r="J186" s="38">
        <v>1624.04</v>
      </c>
      <c r="K186" s="34">
        <f>J186/H186*100</f>
        <v>32.942388751181554</v>
      </c>
      <c r="L186" s="89">
        <v>10543.13</v>
      </c>
      <c r="M186" s="89"/>
      <c r="N186" s="89"/>
      <c r="O186" s="89"/>
      <c r="P186" s="89">
        <v>2909.99</v>
      </c>
      <c r="Q186" s="89"/>
      <c r="R186" s="90">
        <f>P186/L186*100</f>
        <v>27.600816835228247</v>
      </c>
      <c r="S186" s="90"/>
    </row>
    <row r="187" spans="1:19" ht="15">
      <c r="A187" s="121" t="s">
        <v>21</v>
      </c>
      <c r="B187" s="83" t="s">
        <v>74</v>
      </c>
      <c r="C187" s="84"/>
      <c r="D187" s="84"/>
      <c r="E187" s="133" t="s">
        <v>3</v>
      </c>
      <c r="F187" s="133"/>
      <c r="G187" s="133"/>
      <c r="H187" s="59">
        <f>H188+H189+H190+H191</f>
        <v>379.38</v>
      </c>
      <c r="I187" s="68"/>
      <c r="J187" s="10">
        <f>J188+J189+J190+J191</f>
        <v>381.98</v>
      </c>
      <c r="K187" s="22">
        <f>J187/H187*100</f>
        <v>100.68532869418524</v>
      </c>
      <c r="L187" s="132">
        <f>L188+L189+L190+L191</f>
        <v>1646</v>
      </c>
      <c r="M187" s="132"/>
      <c r="N187" s="132"/>
      <c r="O187" s="132"/>
      <c r="P187" s="132">
        <f>P188+P189+P190+P191</f>
        <v>568.22</v>
      </c>
      <c r="Q187" s="132"/>
      <c r="R187" s="120">
        <f>P187/L187*100</f>
        <v>34.52126366950182</v>
      </c>
      <c r="S187" s="120"/>
    </row>
    <row r="188" spans="1:19" ht="15">
      <c r="A188" s="121"/>
      <c r="B188" s="83"/>
      <c r="C188" s="84"/>
      <c r="D188" s="84"/>
      <c r="E188" s="91" t="s">
        <v>34</v>
      </c>
      <c r="F188" s="91"/>
      <c r="G188" s="91"/>
      <c r="H188" s="39">
        <v>0</v>
      </c>
      <c r="I188" s="68"/>
      <c r="J188" s="9">
        <v>0</v>
      </c>
      <c r="K188" s="23">
        <f>IF(H188=0,0,J188/H188*100)</f>
        <v>0</v>
      </c>
      <c r="L188" s="86">
        <v>0</v>
      </c>
      <c r="M188" s="86"/>
      <c r="N188" s="86"/>
      <c r="O188" s="86"/>
      <c r="P188" s="86">
        <v>0</v>
      </c>
      <c r="Q188" s="86"/>
      <c r="R188" s="90">
        <f>IF(L188=0,0,P188/L188*100)</f>
        <v>0</v>
      </c>
      <c r="S188" s="90"/>
    </row>
    <row r="189" spans="1:19" ht="15">
      <c r="A189" s="121"/>
      <c r="B189" s="83"/>
      <c r="C189" s="84"/>
      <c r="D189" s="84"/>
      <c r="E189" s="91" t="s">
        <v>5</v>
      </c>
      <c r="F189" s="91"/>
      <c r="G189" s="91"/>
      <c r="H189" s="39">
        <v>0</v>
      </c>
      <c r="I189" s="68"/>
      <c r="J189" s="9">
        <v>0</v>
      </c>
      <c r="K189" s="23">
        <f>IF(H189=0,0,J189/H189*100)</f>
        <v>0</v>
      </c>
      <c r="L189" s="86">
        <v>0</v>
      </c>
      <c r="M189" s="86"/>
      <c r="N189" s="86"/>
      <c r="O189" s="86"/>
      <c r="P189" s="86">
        <v>0</v>
      </c>
      <c r="Q189" s="86"/>
      <c r="R189" s="90">
        <f>IF(L189=0,0,P189/L189*100)</f>
        <v>0</v>
      </c>
      <c r="S189" s="90"/>
    </row>
    <row r="190" spans="1:19" ht="15">
      <c r="A190" s="121"/>
      <c r="B190" s="83"/>
      <c r="C190" s="84"/>
      <c r="D190" s="84"/>
      <c r="E190" s="91" t="s">
        <v>6</v>
      </c>
      <c r="F190" s="91"/>
      <c r="G190" s="91"/>
      <c r="H190" s="39">
        <v>0</v>
      </c>
      <c r="I190" s="68"/>
      <c r="J190" s="9">
        <v>0</v>
      </c>
      <c r="K190" s="23">
        <f>IF(H190=0,0,J190/H190*100)</f>
        <v>0</v>
      </c>
      <c r="L190" s="86">
        <v>0</v>
      </c>
      <c r="M190" s="86"/>
      <c r="N190" s="86"/>
      <c r="O190" s="86"/>
      <c r="P190" s="86">
        <v>0</v>
      </c>
      <c r="Q190" s="86"/>
      <c r="R190" s="90">
        <f>IF(L190=0,0,P190/L190*100)</f>
        <v>0</v>
      </c>
      <c r="S190" s="90"/>
    </row>
    <row r="191" spans="1:19" ht="15">
      <c r="A191" s="121"/>
      <c r="B191" s="83"/>
      <c r="C191" s="84"/>
      <c r="D191" s="84"/>
      <c r="E191" s="91" t="s">
        <v>7</v>
      </c>
      <c r="F191" s="91"/>
      <c r="G191" s="91"/>
      <c r="H191" s="39">
        <v>379.38</v>
      </c>
      <c r="I191" s="92"/>
      <c r="J191" s="38">
        <v>381.98</v>
      </c>
      <c r="K191" s="34">
        <f>J191/H191*100</f>
        <v>100.68532869418524</v>
      </c>
      <c r="L191" s="89">
        <v>1646</v>
      </c>
      <c r="M191" s="89"/>
      <c r="N191" s="89"/>
      <c r="O191" s="89"/>
      <c r="P191" s="89">
        <v>568.22</v>
      </c>
      <c r="Q191" s="89"/>
      <c r="R191" s="90">
        <f>P191/L191*100</f>
        <v>34.52126366950182</v>
      </c>
      <c r="S191" s="90"/>
    </row>
    <row r="192" spans="1:19" ht="15">
      <c r="A192" s="121" t="s">
        <v>22</v>
      </c>
      <c r="B192" s="83" t="s">
        <v>85</v>
      </c>
      <c r="C192" s="84"/>
      <c r="D192" s="84"/>
      <c r="E192" s="133" t="s">
        <v>3</v>
      </c>
      <c r="F192" s="133"/>
      <c r="G192" s="133"/>
      <c r="H192" s="59">
        <f>H193+H194+H195+H196</f>
        <v>318.81</v>
      </c>
      <c r="I192" s="68"/>
      <c r="J192" s="10">
        <f>J193+J194+J195+J196</f>
        <v>302.81</v>
      </c>
      <c r="K192" s="22">
        <f>J192/H192*100</f>
        <v>94.98133684639754</v>
      </c>
      <c r="L192" s="132">
        <f>L193+L194+L195+L196</f>
        <v>721.44</v>
      </c>
      <c r="M192" s="132"/>
      <c r="N192" s="132"/>
      <c r="O192" s="132"/>
      <c r="P192" s="132">
        <f>P193+P194+P195+P196</f>
        <v>313.61</v>
      </c>
      <c r="Q192" s="132"/>
      <c r="R192" s="120">
        <f>P192/L192*100</f>
        <v>43.470004435573294</v>
      </c>
      <c r="S192" s="120"/>
    </row>
    <row r="193" spans="1:19" ht="15">
      <c r="A193" s="121"/>
      <c r="B193" s="83"/>
      <c r="C193" s="84"/>
      <c r="D193" s="84"/>
      <c r="E193" s="91" t="s">
        <v>34</v>
      </c>
      <c r="F193" s="91"/>
      <c r="G193" s="91"/>
      <c r="H193" s="39">
        <v>0</v>
      </c>
      <c r="I193" s="68"/>
      <c r="J193" s="9">
        <v>0</v>
      </c>
      <c r="K193" s="23">
        <f>IF(H193=0,0,J193/H193*100)</f>
        <v>0</v>
      </c>
      <c r="L193" s="86">
        <v>0</v>
      </c>
      <c r="M193" s="86"/>
      <c r="N193" s="86"/>
      <c r="O193" s="86"/>
      <c r="P193" s="86">
        <v>0</v>
      </c>
      <c r="Q193" s="86"/>
      <c r="R193" s="90">
        <f>IF(L193=0,0,P193/L193*100)</f>
        <v>0</v>
      </c>
      <c r="S193" s="90"/>
    </row>
    <row r="194" spans="1:19" ht="15">
      <c r="A194" s="121"/>
      <c r="B194" s="83"/>
      <c r="C194" s="84"/>
      <c r="D194" s="84"/>
      <c r="E194" s="91" t="s">
        <v>5</v>
      </c>
      <c r="F194" s="91"/>
      <c r="G194" s="91"/>
      <c r="H194" s="39">
        <v>0</v>
      </c>
      <c r="I194" s="68"/>
      <c r="J194" s="9">
        <v>0</v>
      </c>
      <c r="K194" s="23">
        <f>IF(H194=0,0,J194/H194*100)</f>
        <v>0</v>
      </c>
      <c r="L194" s="86">
        <v>0</v>
      </c>
      <c r="M194" s="86"/>
      <c r="N194" s="86"/>
      <c r="O194" s="86"/>
      <c r="P194" s="86">
        <v>0</v>
      </c>
      <c r="Q194" s="86"/>
      <c r="R194" s="90">
        <f>IF(L194=0,0,P194/L194*100)</f>
        <v>0</v>
      </c>
      <c r="S194" s="90"/>
    </row>
    <row r="195" spans="1:19" ht="15">
      <c r="A195" s="121"/>
      <c r="B195" s="83"/>
      <c r="C195" s="84"/>
      <c r="D195" s="84"/>
      <c r="E195" s="91" t="s">
        <v>6</v>
      </c>
      <c r="F195" s="91"/>
      <c r="G195" s="91"/>
      <c r="H195" s="39">
        <v>0</v>
      </c>
      <c r="I195" s="68"/>
      <c r="J195" s="9">
        <v>0</v>
      </c>
      <c r="K195" s="23">
        <f>IF(H195=0,0,J195/H195*100)</f>
        <v>0</v>
      </c>
      <c r="L195" s="86">
        <v>0</v>
      </c>
      <c r="M195" s="86"/>
      <c r="N195" s="86"/>
      <c r="O195" s="86"/>
      <c r="P195" s="86">
        <v>0</v>
      </c>
      <c r="Q195" s="86"/>
      <c r="R195" s="90">
        <f>IF(L195=0,0,P195/L195*100)</f>
        <v>0</v>
      </c>
      <c r="S195" s="90"/>
    </row>
    <row r="196" spans="1:19" ht="63" customHeight="1">
      <c r="A196" s="121"/>
      <c r="B196" s="83"/>
      <c r="C196" s="84"/>
      <c r="D196" s="84"/>
      <c r="E196" s="91" t="s">
        <v>7</v>
      </c>
      <c r="F196" s="91"/>
      <c r="G196" s="91"/>
      <c r="H196" s="39">
        <v>318.81</v>
      </c>
      <c r="I196" s="92"/>
      <c r="J196" s="38">
        <v>302.81</v>
      </c>
      <c r="K196" s="34">
        <f>J196/H196*100</f>
        <v>94.98133684639754</v>
      </c>
      <c r="L196" s="89">
        <v>721.44</v>
      </c>
      <c r="M196" s="89"/>
      <c r="N196" s="89"/>
      <c r="O196" s="89"/>
      <c r="P196" s="89">
        <v>313.61</v>
      </c>
      <c r="Q196" s="89"/>
      <c r="R196" s="90">
        <f>P196/L196*100</f>
        <v>43.470004435573294</v>
      </c>
      <c r="S196" s="90"/>
    </row>
    <row r="197" spans="1:19" ht="15">
      <c r="A197" s="121" t="s">
        <v>71</v>
      </c>
      <c r="B197" s="151" t="s">
        <v>104</v>
      </c>
      <c r="C197" s="229"/>
      <c r="D197" s="229"/>
      <c r="E197" s="133" t="s">
        <v>3</v>
      </c>
      <c r="F197" s="133"/>
      <c r="G197" s="133"/>
      <c r="H197" s="59">
        <f>H198+H199+H200+H201</f>
        <v>84.63</v>
      </c>
      <c r="I197" s="92"/>
      <c r="J197" s="36">
        <f>J198+J199+J200+J201</f>
        <v>62.5</v>
      </c>
      <c r="K197" s="35">
        <f>J197/H197*100</f>
        <v>73.85088030249321</v>
      </c>
      <c r="L197" s="132">
        <f>L198+L199+L200+L201</f>
        <v>338.52</v>
      </c>
      <c r="M197" s="132"/>
      <c r="N197" s="132"/>
      <c r="O197" s="132"/>
      <c r="P197" s="132">
        <f>P198+P199+P200+P201</f>
        <v>140.62</v>
      </c>
      <c r="Q197" s="132"/>
      <c r="R197" s="120">
        <f>P197/L197*100</f>
        <v>41.53964315254638</v>
      </c>
      <c r="S197" s="120"/>
    </row>
    <row r="198" spans="1:19" ht="15">
      <c r="A198" s="121"/>
      <c r="B198" s="151"/>
      <c r="C198" s="229"/>
      <c r="D198" s="229"/>
      <c r="E198" s="91" t="s">
        <v>34</v>
      </c>
      <c r="F198" s="91"/>
      <c r="G198" s="91"/>
      <c r="H198" s="39">
        <v>0</v>
      </c>
      <c r="I198" s="92"/>
      <c r="J198" s="38">
        <v>0</v>
      </c>
      <c r="K198" s="34">
        <f>IF(H198=0,0,J198/H198*100)</f>
        <v>0</v>
      </c>
      <c r="L198" s="89">
        <v>0</v>
      </c>
      <c r="M198" s="89"/>
      <c r="N198" s="89"/>
      <c r="O198" s="89"/>
      <c r="P198" s="89">
        <v>0</v>
      </c>
      <c r="Q198" s="89"/>
      <c r="R198" s="90">
        <f>IF(L198=0,0,P198/L198*100)</f>
        <v>0</v>
      </c>
      <c r="S198" s="90"/>
    </row>
    <row r="199" spans="1:19" ht="15">
      <c r="A199" s="121"/>
      <c r="B199" s="151"/>
      <c r="C199" s="229"/>
      <c r="D199" s="229"/>
      <c r="E199" s="91" t="s">
        <v>5</v>
      </c>
      <c r="F199" s="91"/>
      <c r="G199" s="91"/>
      <c r="H199" s="39">
        <v>42.32</v>
      </c>
      <c r="I199" s="92"/>
      <c r="J199" s="38">
        <v>31.25</v>
      </c>
      <c r="K199" s="34">
        <f>J199/H199*100</f>
        <v>73.84215500945179</v>
      </c>
      <c r="L199" s="89">
        <v>169.26</v>
      </c>
      <c r="M199" s="89"/>
      <c r="N199" s="89"/>
      <c r="O199" s="89"/>
      <c r="P199" s="89">
        <v>70.31</v>
      </c>
      <c r="Q199" s="89"/>
      <c r="R199" s="90">
        <f>P199/L199*100</f>
        <v>41.53964315254638</v>
      </c>
      <c r="S199" s="90"/>
    </row>
    <row r="200" spans="1:19" ht="15">
      <c r="A200" s="121"/>
      <c r="B200" s="151"/>
      <c r="C200" s="229"/>
      <c r="D200" s="229"/>
      <c r="E200" s="91" t="s">
        <v>6</v>
      </c>
      <c r="F200" s="91"/>
      <c r="G200" s="91"/>
      <c r="H200" s="39">
        <v>0</v>
      </c>
      <c r="I200" s="92"/>
      <c r="J200" s="38">
        <v>0</v>
      </c>
      <c r="K200" s="34">
        <f>IF(H200=0,0,J200/H200*100)</f>
        <v>0</v>
      </c>
      <c r="L200" s="89">
        <v>0</v>
      </c>
      <c r="M200" s="89"/>
      <c r="N200" s="89"/>
      <c r="O200" s="89"/>
      <c r="P200" s="89">
        <v>0</v>
      </c>
      <c r="Q200" s="89"/>
      <c r="R200" s="90">
        <f>IF(L200=0,0,P200/L200*100)</f>
        <v>0</v>
      </c>
      <c r="S200" s="90"/>
    </row>
    <row r="201" spans="1:19" ht="63" customHeight="1">
      <c r="A201" s="121"/>
      <c r="B201" s="151"/>
      <c r="C201" s="229"/>
      <c r="D201" s="229"/>
      <c r="E201" s="228" t="s">
        <v>7</v>
      </c>
      <c r="F201" s="228"/>
      <c r="G201" s="228"/>
      <c r="H201" s="39">
        <v>42.31</v>
      </c>
      <c r="I201" s="92"/>
      <c r="J201" s="38">
        <v>31.25</v>
      </c>
      <c r="K201" s="34">
        <f>J201/H201*100</f>
        <v>73.85960765776412</v>
      </c>
      <c r="L201" s="89">
        <v>169.26</v>
      </c>
      <c r="M201" s="89"/>
      <c r="N201" s="89"/>
      <c r="O201" s="89"/>
      <c r="P201" s="89">
        <v>70.31</v>
      </c>
      <c r="Q201" s="89"/>
      <c r="R201" s="90">
        <f>P201/L201*100</f>
        <v>41.53964315254638</v>
      </c>
      <c r="S201" s="90"/>
    </row>
    <row r="202" spans="1:19" ht="17.25" customHeight="1">
      <c r="A202" s="121" t="s">
        <v>72</v>
      </c>
      <c r="B202" s="151" t="s">
        <v>75</v>
      </c>
      <c r="C202" s="229"/>
      <c r="D202" s="229"/>
      <c r="E202" s="227" t="s">
        <v>3</v>
      </c>
      <c r="F202" s="227"/>
      <c r="G202" s="227"/>
      <c r="H202" s="59">
        <f>H203+H204+H205+H206</f>
        <v>778.78</v>
      </c>
      <c r="I202" s="92"/>
      <c r="J202" s="36">
        <f>J203+J204+J205+J206</f>
        <v>620.02</v>
      </c>
      <c r="K202" s="35">
        <f>J202/H202*100</f>
        <v>79.61426847119854</v>
      </c>
      <c r="L202" s="132">
        <f>L203+L204+L205+L206</f>
        <v>3115.08</v>
      </c>
      <c r="M202" s="132"/>
      <c r="N202" s="132"/>
      <c r="O202" s="132"/>
      <c r="P202" s="132">
        <f>P203+P204+P205+P206</f>
        <v>1060.24</v>
      </c>
      <c r="Q202" s="132"/>
      <c r="R202" s="120">
        <f>P202/L202*100</f>
        <v>34.03572299908831</v>
      </c>
      <c r="S202" s="120"/>
    </row>
    <row r="203" spans="1:19" ht="24" customHeight="1">
      <c r="A203" s="121"/>
      <c r="B203" s="151"/>
      <c r="C203" s="229"/>
      <c r="D203" s="229"/>
      <c r="E203" s="228" t="s">
        <v>34</v>
      </c>
      <c r="F203" s="228"/>
      <c r="G203" s="228"/>
      <c r="H203" s="39">
        <v>0</v>
      </c>
      <c r="I203" s="92"/>
      <c r="J203" s="38">
        <v>0</v>
      </c>
      <c r="K203" s="34">
        <f>IF(H203=0,0,J203/H203*100)</f>
        <v>0</v>
      </c>
      <c r="L203" s="89">
        <v>0</v>
      </c>
      <c r="M203" s="89"/>
      <c r="N203" s="89"/>
      <c r="O203" s="89"/>
      <c r="P203" s="89">
        <v>0</v>
      </c>
      <c r="Q203" s="89"/>
      <c r="R203" s="90">
        <f>IF(L203=0,0,P203/L203*100)</f>
        <v>0</v>
      </c>
      <c r="S203" s="90"/>
    </row>
    <row r="204" spans="1:19" ht="21.75" customHeight="1">
      <c r="A204" s="121"/>
      <c r="B204" s="151"/>
      <c r="C204" s="229"/>
      <c r="D204" s="229"/>
      <c r="E204" s="228" t="s">
        <v>5</v>
      </c>
      <c r="F204" s="228"/>
      <c r="G204" s="228"/>
      <c r="H204" s="39">
        <v>389.39</v>
      </c>
      <c r="I204" s="92"/>
      <c r="J204" s="38">
        <v>310.01</v>
      </c>
      <c r="K204" s="34">
        <f>J204/H204*100</f>
        <v>79.61426847119854</v>
      </c>
      <c r="L204" s="89">
        <v>1557.54</v>
      </c>
      <c r="M204" s="89"/>
      <c r="N204" s="89"/>
      <c r="O204" s="89"/>
      <c r="P204" s="89">
        <v>530.12</v>
      </c>
      <c r="Q204" s="89"/>
      <c r="R204" s="90">
        <f>P204/L204*100</f>
        <v>34.03572299908831</v>
      </c>
      <c r="S204" s="90"/>
    </row>
    <row r="205" spans="1:19" ht="24.75" customHeight="1">
      <c r="A205" s="121"/>
      <c r="B205" s="151"/>
      <c r="C205" s="229"/>
      <c r="D205" s="229"/>
      <c r="E205" s="228" t="s">
        <v>6</v>
      </c>
      <c r="F205" s="228"/>
      <c r="G205" s="228"/>
      <c r="H205" s="39">
        <v>0</v>
      </c>
      <c r="I205" s="92"/>
      <c r="J205" s="38">
        <v>0</v>
      </c>
      <c r="K205" s="34">
        <f>IF(H205=0,0,J205/H205*100)</f>
        <v>0</v>
      </c>
      <c r="L205" s="89">
        <v>0</v>
      </c>
      <c r="M205" s="89"/>
      <c r="N205" s="89"/>
      <c r="O205" s="89"/>
      <c r="P205" s="89">
        <v>0</v>
      </c>
      <c r="Q205" s="89"/>
      <c r="R205" s="90">
        <f>IF(L205=0,0,P205/L205*100)</f>
        <v>0</v>
      </c>
      <c r="S205" s="90"/>
    </row>
    <row r="206" spans="1:19" ht="36" customHeight="1">
      <c r="A206" s="121"/>
      <c r="B206" s="151"/>
      <c r="C206" s="229"/>
      <c r="D206" s="229"/>
      <c r="E206" s="228" t="s">
        <v>7</v>
      </c>
      <c r="F206" s="228"/>
      <c r="G206" s="228"/>
      <c r="H206" s="39">
        <v>389.39</v>
      </c>
      <c r="I206" s="92"/>
      <c r="J206" s="38">
        <v>310.01</v>
      </c>
      <c r="K206" s="34">
        <f>J206/H206*100</f>
        <v>79.61426847119854</v>
      </c>
      <c r="L206" s="89">
        <v>1557.54</v>
      </c>
      <c r="M206" s="89"/>
      <c r="N206" s="89"/>
      <c r="O206" s="89"/>
      <c r="P206" s="89">
        <v>530.12</v>
      </c>
      <c r="Q206" s="89"/>
      <c r="R206" s="90">
        <f>P206/L206*100</f>
        <v>34.03572299908831</v>
      </c>
      <c r="S206" s="90"/>
    </row>
    <row r="207" spans="1:19" ht="14.25" customHeight="1">
      <c r="A207" s="148" t="s">
        <v>23</v>
      </c>
      <c r="B207" s="111" t="s">
        <v>76</v>
      </c>
      <c r="C207" s="112"/>
      <c r="D207" s="113"/>
      <c r="E207" s="192" t="s">
        <v>3</v>
      </c>
      <c r="F207" s="193"/>
      <c r="G207" s="194"/>
      <c r="H207" s="103">
        <f>H208+H209+H210+H211</f>
        <v>927.48</v>
      </c>
      <c r="I207" s="199"/>
      <c r="J207" s="13">
        <f>J208+J209+J210+J211</f>
        <v>939.54</v>
      </c>
      <c r="K207" s="19">
        <f>J207/H207*100</f>
        <v>101.30029758054081</v>
      </c>
      <c r="L207" s="103">
        <f>L208+L209+L210+L211</f>
        <v>2153.13</v>
      </c>
      <c r="M207" s="200"/>
      <c r="N207" s="200"/>
      <c r="O207" s="199"/>
      <c r="P207" s="103">
        <f>P208+P209+P210+P211</f>
        <v>1234.5700000000002</v>
      </c>
      <c r="Q207" s="199"/>
      <c r="R207" s="190">
        <f>P207/L207*100</f>
        <v>57.33838644206342</v>
      </c>
      <c r="S207" s="191"/>
    </row>
    <row r="208" spans="1:19" ht="14.25" customHeight="1">
      <c r="A208" s="149"/>
      <c r="B208" s="114"/>
      <c r="C208" s="115"/>
      <c r="D208" s="116"/>
      <c r="E208" s="192" t="s">
        <v>34</v>
      </c>
      <c r="F208" s="193"/>
      <c r="G208" s="194"/>
      <c r="H208" s="99">
        <f>H213+H218</f>
        <v>0</v>
      </c>
      <c r="I208" s="196"/>
      <c r="J208" s="14">
        <f>J213+J218</f>
        <v>0</v>
      </c>
      <c r="K208" s="27">
        <f>IF(H208=0,0,J208/H208*100)</f>
        <v>0</v>
      </c>
      <c r="L208" s="99">
        <f>L213+L218</f>
        <v>0</v>
      </c>
      <c r="M208" s="195"/>
      <c r="N208" s="195"/>
      <c r="O208" s="196"/>
      <c r="P208" s="99">
        <f>P213+P218</f>
        <v>0</v>
      </c>
      <c r="Q208" s="196"/>
      <c r="R208" s="197">
        <f>IF(L208=0,0,P208/L208*100)</f>
        <v>0</v>
      </c>
      <c r="S208" s="198"/>
    </row>
    <row r="209" spans="1:19" ht="14.25" customHeight="1">
      <c r="A209" s="149"/>
      <c r="B209" s="114"/>
      <c r="C209" s="115"/>
      <c r="D209" s="116"/>
      <c r="E209" s="192" t="s">
        <v>5</v>
      </c>
      <c r="F209" s="193"/>
      <c r="G209" s="194"/>
      <c r="H209" s="99">
        <f>H214+H219</f>
        <v>0</v>
      </c>
      <c r="I209" s="196"/>
      <c r="J209" s="14">
        <f>J214+J219</f>
        <v>0</v>
      </c>
      <c r="K209" s="27">
        <f>IF(H209=0,0,J209/H209*100)</f>
        <v>0</v>
      </c>
      <c r="L209" s="99">
        <f>L214+L219</f>
        <v>0</v>
      </c>
      <c r="M209" s="195"/>
      <c r="N209" s="195"/>
      <c r="O209" s="196"/>
      <c r="P209" s="99">
        <f>P214+P219</f>
        <v>0</v>
      </c>
      <c r="Q209" s="196"/>
      <c r="R209" s="197">
        <f>IF(L209=0,0,P209/L209*100)</f>
        <v>0</v>
      </c>
      <c r="S209" s="198"/>
    </row>
    <row r="210" spans="1:19" ht="14.25" customHeight="1">
      <c r="A210" s="149"/>
      <c r="B210" s="114"/>
      <c r="C210" s="115"/>
      <c r="D210" s="116"/>
      <c r="E210" s="192" t="s">
        <v>6</v>
      </c>
      <c r="F210" s="193"/>
      <c r="G210" s="194"/>
      <c r="H210" s="99">
        <v>0</v>
      </c>
      <c r="I210" s="196"/>
      <c r="J210" s="14">
        <v>0</v>
      </c>
      <c r="K210" s="27">
        <f>IF(H210=0,0,J210/H210*100)</f>
        <v>0</v>
      </c>
      <c r="L210" s="99">
        <f>L215</f>
        <v>0</v>
      </c>
      <c r="M210" s="195"/>
      <c r="N210" s="195"/>
      <c r="O210" s="196"/>
      <c r="P210" s="99">
        <f>P215</f>
        <v>0</v>
      </c>
      <c r="Q210" s="196"/>
      <c r="R210" s="197">
        <f>IF(L210=0,0,P210/L210*100)</f>
        <v>0</v>
      </c>
      <c r="S210" s="198"/>
    </row>
    <row r="211" spans="1:19" ht="83.25" customHeight="1">
      <c r="A211" s="150"/>
      <c r="B211" s="117"/>
      <c r="C211" s="118"/>
      <c r="D211" s="119"/>
      <c r="E211" s="192" t="s">
        <v>7</v>
      </c>
      <c r="F211" s="193"/>
      <c r="G211" s="194"/>
      <c r="H211" s="99">
        <f>H216+H221</f>
        <v>927.48</v>
      </c>
      <c r="I211" s="196"/>
      <c r="J211" s="14">
        <f>J216+J221</f>
        <v>939.54</v>
      </c>
      <c r="K211" s="27">
        <f>J211/H211*100</f>
        <v>101.30029758054081</v>
      </c>
      <c r="L211" s="99">
        <f>L216+L221</f>
        <v>2153.13</v>
      </c>
      <c r="M211" s="195"/>
      <c r="N211" s="195"/>
      <c r="O211" s="196"/>
      <c r="P211" s="99">
        <f>P216+P221</f>
        <v>1234.5700000000002</v>
      </c>
      <c r="Q211" s="196"/>
      <c r="R211" s="197">
        <f>P211/L211*100</f>
        <v>57.33838644206342</v>
      </c>
      <c r="S211" s="198"/>
    </row>
    <row r="212" spans="1:19" ht="14.25" customHeight="1">
      <c r="A212" s="44" t="s">
        <v>24</v>
      </c>
      <c r="B212" s="47" t="s">
        <v>105</v>
      </c>
      <c r="C212" s="48"/>
      <c r="D212" s="49"/>
      <c r="E212" s="56" t="s">
        <v>3</v>
      </c>
      <c r="F212" s="57"/>
      <c r="G212" s="58"/>
      <c r="H212" s="59">
        <f>H213+H214+H215+H216</f>
        <v>427.48</v>
      </c>
      <c r="I212" s="60"/>
      <c r="J212" s="36">
        <f>J213+J214+J215+J216</f>
        <v>442.79</v>
      </c>
      <c r="K212" s="35">
        <f>J212/H212*100</f>
        <v>103.58145410311595</v>
      </c>
      <c r="L212" s="59">
        <f>L213+L214+L215+L216</f>
        <v>1653.13</v>
      </c>
      <c r="M212" s="61"/>
      <c r="N212" s="61"/>
      <c r="O212" s="60"/>
      <c r="P212" s="59">
        <f>P213+P214+P215+P216</f>
        <v>737.82</v>
      </c>
      <c r="Q212" s="60"/>
      <c r="R212" s="139">
        <f>P212/L212*100</f>
        <v>44.631698656488</v>
      </c>
      <c r="S212" s="140"/>
    </row>
    <row r="213" spans="1:19" ht="14.25" customHeight="1">
      <c r="A213" s="45"/>
      <c r="B213" s="50"/>
      <c r="C213" s="51"/>
      <c r="D213" s="52"/>
      <c r="E213" s="62" t="s">
        <v>34</v>
      </c>
      <c r="F213" s="63"/>
      <c r="G213" s="64"/>
      <c r="H213" s="39">
        <v>0</v>
      </c>
      <c r="I213" s="40"/>
      <c r="J213" s="38">
        <v>0</v>
      </c>
      <c r="K213" s="34">
        <f>IF(H213=0,0,J213/H213*100)</f>
        <v>0</v>
      </c>
      <c r="L213" s="39">
        <v>0</v>
      </c>
      <c r="M213" s="41"/>
      <c r="N213" s="41"/>
      <c r="O213" s="40"/>
      <c r="P213" s="39">
        <v>0</v>
      </c>
      <c r="Q213" s="40"/>
      <c r="R213" s="42">
        <f>IF(L213=0,0,P213/L213*100)</f>
        <v>0</v>
      </c>
      <c r="S213" s="43"/>
    </row>
    <row r="214" spans="1:19" ht="14.25" customHeight="1">
      <c r="A214" s="45"/>
      <c r="B214" s="50"/>
      <c r="C214" s="51"/>
      <c r="D214" s="52"/>
      <c r="E214" s="62" t="s">
        <v>5</v>
      </c>
      <c r="F214" s="63"/>
      <c r="G214" s="64"/>
      <c r="H214" s="39">
        <v>0</v>
      </c>
      <c r="I214" s="40"/>
      <c r="J214" s="38">
        <v>0</v>
      </c>
      <c r="K214" s="34">
        <f>IF(H214=0,0,J214/H214*100)</f>
        <v>0</v>
      </c>
      <c r="L214" s="39">
        <v>0</v>
      </c>
      <c r="M214" s="41"/>
      <c r="N214" s="41"/>
      <c r="O214" s="40"/>
      <c r="P214" s="39">
        <v>0</v>
      </c>
      <c r="Q214" s="40"/>
      <c r="R214" s="42">
        <f>IF(L214=0,0,P214/L214*100)</f>
        <v>0</v>
      </c>
      <c r="S214" s="43"/>
    </row>
    <row r="215" spans="1:19" ht="14.25" customHeight="1">
      <c r="A215" s="45"/>
      <c r="B215" s="50"/>
      <c r="C215" s="51"/>
      <c r="D215" s="52"/>
      <c r="E215" s="62" t="s">
        <v>6</v>
      </c>
      <c r="F215" s="63"/>
      <c r="G215" s="64"/>
      <c r="H215" s="39">
        <v>0</v>
      </c>
      <c r="I215" s="40"/>
      <c r="J215" s="38">
        <v>0</v>
      </c>
      <c r="K215" s="34">
        <f>IF(H215=0,0,J215/H215*100)</f>
        <v>0</v>
      </c>
      <c r="L215" s="39">
        <v>0</v>
      </c>
      <c r="M215" s="41"/>
      <c r="N215" s="41"/>
      <c r="O215" s="40"/>
      <c r="P215" s="39">
        <v>0</v>
      </c>
      <c r="Q215" s="40"/>
      <c r="R215" s="42">
        <f>IF(L215=0,0,P215/L215*100)</f>
        <v>0</v>
      </c>
      <c r="S215" s="43"/>
    </row>
    <row r="216" spans="1:19" ht="15">
      <c r="A216" s="46"/>
      <c r="B216" s="53"/>
      <c r="C216" s="54"/>
      <c r="D216" s="55"/>
      <c r="E216" s="62" t="s">
        <v>7</v>
      </c>
      <c r="F216" s="63"/>
      <c r="G216" s="64"/>
      <c r="H216" s="39">
        <v>427.48</v>
      </c>
      <c r="I216" s="40"/>
      <c r="J216" s="38">
        <v>442.79</v>
      </c>
      <c r="K216" s="34">
        <f>J216/H216*100</f>
        <v>103.58145410311595</v>
      </c>
      <c r="L216" s="39">
        <v>1653.13</v>
      </c>
      <c r="M216" s="41"/>
      <c r="N216" s="41"/>
      <c r="O216" s="40"/>
      <c r="P216" s="39">
        <v>737.82</v>
      </c>
      <c r="Q216" s="40"/>
      <c r="R216" s="42">
        <f>P216/L216*100</f>
        <v>44.631698656488</v>
      </c>
      <c r="S216" s="43"/>
    </row>
    <row r="217" spans="1:19" ht="15">
      <c r="A217" s="44" t="s">
        <v>77</v>
      </c>
      <c r="B217" s="47" t="s">
        <v>106</v>
      </c>
      <c r="C217" s="48"/>
      <c r="D217" s="49"/>
      <c r="E217" s="56" t="s">
        <v>3</v>
      </c>
      <c r="F217" s="57"/>
      <c r="G217" s="58"/>
      <c r="H217" s="59">
        <f>H218+H219+H220+H221</f>
        <v>500</v>
      </c>
      <c r="I217" s="60"/>
      <c r="J217" s="36">
        <f>J218+J219+J220+J221</f>
        <v>496.75</v>
      </c>
      <c r="K217" s="35">
        <f aca="true" t="shared" si="7" ref="K217:K231">IF(H217=0,0,J217/H217*100)</f>
        <v>99.35000000000001</v>
      </c>
      <c r="L217" s="59">
        <f>L218+L219+L220+L221</f>
        <v>500</v>
      </c>
      <c r="M217" s="61"/>
      <c r="N217" s="61"/>
      <c r="O217" s="60"/>
      <c r="P217" s="59">
        <f>P218+P219+P220+P221</f>
        <v>496.75</v>
      </c>
      <c r="Q217" s="60"/>
      <c r="R217" s="139">
        <f>P217/L217*100</f>
        <v>99.35000000000001</v>
      </c>
      <c r="S217" s="140"/>
    </row>
    <row r="218" spans="1:19" ht="27" customHeight="1">
      <c r="A218" s="45"/>
      <c r="B218" s="50"/>
      <c r="C218" s="51"/>
      <c r="D218" s="52"/>
      <c r="E218" s="62" t="s">
        <v>34</v>
      </c>
      <c r="F218" s="63"/>
      <c r="G218" s="64"/>
      <c r="H218" s="39">
        <v>0</v>
      </c>
      <c r="I218" s="40"/>
      <c r="J218" s="38">
        <v>0</v>
      </c>
      <c r="K218" s="34">
        <f t="shared" si="7"/>
        <v>0</v>
      </c>
      <c r="L218" s="39">
        <v>0</v>
      </c>
      <c r="M218" s="41"/>
      <c r="N218" s="41"/>
      <c r="O218" s="40"/>
      <c r="P218" s="39">
        <v>0</v>
      </c>
      <c r="Q218" s="40"/>
      <c r="R218" s="42">
        <f>IF(L218=0,0,P218/L218*100)</f>
        <v>0</v>
      </c>
      <c r="S218" s="43"/>
    </row>
    <row r="219" spans="1:19" ht="15">
      <c r="A219" s="45"/>
      <c r="B219" s="50"/>
      <c r="C219" s="51"/>
      <c r="D219" s="52"/>
      <c r="E219" s="62" t="s">
        <v>5</v>
      </c>
      <c r="F219" s="63"/>
      <c r="G219" s="64"/>
      <c r="H219" s="39">
        <v>0</v>
      </c>
      <c r="I219" s="40"/>
      <c r="J219" s="38">
        <v>0</v>
      </c>
      <c r="K219" s="34">
        <f t="shared" si="7"/>
        <v>0</v>
      </c>
      <c r="L219" s="39">
        <v>0</v>
      </c>
      <c r="M219" s="41"/>
      <c r="N219" s="41"/>
      <c r="O219" s="40"/>
      <c r="P219" s="39">
        <v>0</v>
      </c>
      <c r="Q219" s="40"/>
      <c r="R219" s="42">
        <f>IF(L219=0,0,P219/L219*100)</f>
        <v>0</v>
      </c>
      <c r="S219" s="43"/>
    </row>
    <row r="220" spans="1:19" ht="15">
      <c r="A220" s="45"/>
      <c r="B220" s="50"/>
      <c r="C220" s="51"/>
      <c r="D220" s="52"/>
      <c r="E220" s="62" t="s">
        <v>6</v>
      </c>
      <c r="F220" s="63"/>
      <c r="G220" s="64"/>
      <c r="H220" s="39">
        <v>0</v>
      </c>
      <c r="I220" s="40"/>
      <c r="J220" s="38">
        <v>0</v>
      </c>
      <c r="K220" s="34">
        <f t="shared" si="7"/>
        <v>0</v>
      </c>
      <c r="L220" s="39">
        <v>0</v>
      </c>
      <c r="M220" s="41"/>
      <c r="N220" s="41"/>
      <c r="O220" s="40"/>
      <c r="P220" s="39">
        <v>0</v>
      </c>
      <c r="Q220" s="40"/>
      <c r="R220" s="42">
        <f>IF(L220=0,0,P220/L220*100)</f>
        <v>0</v>
      </c>
      <c r="S220" s="43"/>
    </row>
    <row r="221" spans="1:19" ht="56.25" customHeight="1">
      <c r="A221" s="46"/>
      <c r="B221" s="53"/>
      <c r="C221" s="54"/>
      <c r="D221" s="55"/>
      <c r="E221" s="62" t="s">
        <v>7</v>
      </c>
      <c r="F221" s="63"/>
      <c r="G221" s="64"/>
      <c r="H221" s="39">
        <v>500</v>
      </c>
      <c r="I221" s="40"/>
      <c r="J221" s="38">
        <v>496.75</v>
      </c>
      <c r="K221" s="34">
        <f t="shared" si="7"/>
        <v>99.35000000000001</v>
      </c>
      <c r="L221" s="39">
        <v>500</v>
      </c>
      <c r="M221" s="41"/>
      <c r="N221" s="41"/>
      <c r="O221" s="40"/>
      <c r="P221" s="39">
        <v>496.75</v>
      </c>
      <c r="Q221" s="40"/>
      <c r="R221" s="42">
        <f>P221/L221*100</f>
        <v>99.35000000000001</v>
      </c>
      <c r="S221" s="43"/>
    </row>
    <row r="222" spans="1:19" ht="15">
      <c r="A222" s="134" t="s">
        <v>78</v>
      </c>
      <c r="B222" s="87" t="s">
        <v>80</v>
      </c>
      <c r="C222" s="88"/>
      <c r="D222" s="88"/>
      <c r="E222" s="87" t="s">
        <v>3</v>
      </c>
      <c r="F222" s="87"/>
      <c r="G222" s="87"/>
      <c r="H222" s="103">
        <f>H223+H224+H225+H226</f>
        <v>0</v>
      </c>
      <c r="I222" s="68"/>
      <c r="J222" s="13">
        <f>J223+J224+J225+J226</f>
        <v>0</v>
      </c>
      <c r="K222" s="19">
        <f t="shared" si="7"/>
        <v>0</v>
      </c>
      <c r="L222" s="155">
        <f>L223+L224+L225+L226</f>
        <v>10</v>
      </c>
      <c r="M222" s="155"/>
      <c r="N222" s="155"/>
      <c r="O222" s="155"/>
      <c r="P222" s="155">
        <f>P223+P224+P225+P226</f>
        <v>0</v>
      </c>
      <c r="Q222" s="155"/>
      <c r="R222" s="138">
        <f>P222/L222*100</f>
        <v>0</v>
      </c>
      <c r="S222" s="138"/>
    </row>
    <row r="223" spans="1:19" ht="30" customHeight="1">
      <c r="A223" s="134"/>
      <c r="B223" s="88"/>
      <c r="C223" s="88"/>
      <c r="D223" s="88"/>
      <c r="E223" s="87" t="s">
        <v>4</v>
      </c>
      <c r="F223" s="87"/>
      <c r="G223" s="87"/>
      <c r="H223" s="99">
        <f>H228</f>
        <v>0</v>
      </c>
      <c r="I223" s="68"/>
      <c r="J223" s="14">
        <f>J228</f>
        <v>0</v>
      </c>
      <c r="K223" s="27">
        <f t="shared" si="7"/>
        <v>0</v>
      </c>
      <c r="L223" s="137">
        <f>L228</f>
        <v>0</v>
      </c>
      <c r="M223" s="137"/>
      <c r="N223" s="137"/>
      <c r="O223" s="137"/>
      <c r="P223" s="137">
        <f>P228</f>
        <v>0</v>
      </c>
      <c r="Q223" s="137"/>
      <c r="R223" s="69">
        <f>IF(L223=0,0,P223/L223*100)</f>
        <v>0</v>
      </c>
      <c r="S223" s="69"/>
    </row>
    <row r="224" spans="1:19" ht="15">
      <c r="A224" s="134"/>
      <c r="B224" s="88"/>
      <c r="C224" s="88"/>
      <c r="D224" s="88"/>
      <c r="E224" s="87" t="s">
        <v>5</v>
      </c>
      <c r="F224" s="87"/>
      <c r="G224" s="87"/>
      <c r="H224" s="99">
        <f>H229</f>
        <v>0</v>
      </c>
      <c r="I224" s="68"/>
      <c r="J224" s="14">
        <f>J229</f>
        <v>0</v>
      </c>
      <c r="K224" s="27">
        <f t="shared" si="7"/>
        <v>0</v>
      </c>
      <c r="L224" s="137">
        <f>L229</f>
        <v>0</v>
      </c>
      <c r="M224" s="137"/>
      <c r="N224" s="137"/>
      <c r="O224" s="137"/>
      <c r="P224" s="137">
        <f>P229</f>
        <v>0</v>
      </c>
      <c r="Q224" s="137"/>
      <c r="R224" s="69">
        <f>IF(L224=0,0,P224/L224*100)</f>
        <v>0</v>
      </c>
      <c r="S224" s="69"/>
    </row>
    <row r="225" spans="1:19" ht="15">
      <c r="A225" s="134"/>
      <c r="B225" s="88"/>
      <c r="C225" s="88"/>
      <c r="D225" s="88"/>
      <c r="E225" s="87" t="s">
        <v>6</v>
      </c>
      <c r="F225" s="87"/>
      <c r="G225" s="87"/>
      <c r="H225" s="99">
        <f>H230</f>
        <v>0</v>
      </c>
      <c r="I225" s="68"/>
      <c r="J225" s="14">
        <f>J230</f>
        <v>0</v>
      </c>
      <c r="K225" s="27">
        <f t="shared" si="7"/>
        <v>0</v>
      </c>
      <c r="L225" s="137">
        <f>L230</f>
        <v>0</v>
      </c>
      <c r="M225" s="137"/>
      <c r="N225" s="137"/>
      <c r="O225" s="137"/>
      <c r="P225" s="137">
        <f>P230</f>
        <v>0</v>
      </c>
      <c r="Q225" s="137"/>
      <c r="R225" s="69">
        <f>IF(L225=0,0,P225/L225*100)</f>
        <v>0</v>
      </c>
      <c r="S225" s="69"/>
    </row>
    <row r="226" spans="1:19" ht="60" customHeight="1">
      <c r="A226" s="134"/>
      <c r="B226" s="88"/>
      <c r="C226" s="88"/>
      <c r="D226" s="88"/>
      <c r="E226" s="87" t="s">
        <v>7</v>
      </c>
      <c r="F226" s="87"/>
      <c r="G226" s="87"/>
      <c r="H226" s="99">
        <f>H231</f>
        <v>0</v>
      </c>
      <c r="I226" s="68"/>
      <c r="J226" s="14">
        <f>J231</f>
        <v>0</v>
      </c>
      <c r="K226" s="27">
        <f t="shared" si="7"/>
        <v>0</v>
      </c>
      <c r="L226" s="137">
        <f>L231</f>
        <v>10</v>
      </c>
      <c r="M226" s="137"/>
      <c r="N226" s="137"/>
      <c r="O226" s="137"/>
      <c r="P226" s="137">
        <v>0</v>
      </c>
      <c r="Q226" s="137"/>
      <c r="R226" s="69">
        <f>P226/L226*100</f>
        <v>0</v>
      </c>
      <c r="S226" s="69"/>
    </row>
    <row r="227" spans="1:19" ht="15">
      <c r="A227" s="121" t="s">
        <v>79</v>
      </c>
      <c r="B227" s="83" t="s">
        <v>107</v>
      </c>
      <c r="C227" s="84"/>
      <c r="D227" s="84"/>
      <c r="E227" s="133" t="s">
        <v>3</v>
      </c>
      <c r="F227" s="133"/>
      <c r="G227" s="133"/>
      <c r="H227" s="59">
        <f>H228+H229+H230+H231</f>
        <v>0</v>
      </c>
      <c r="I227" s="68"/>
      <c r="J227" s="10">
        <f>J228+J229+J230+J231</f>
        <v>0</v>
      </c>
      <c r="K227" s="22">
        <f t="shared" si="7"/>
        <v>0</v>
      </c>
      <c r="L227" s="132">
        <f>L228+L229+L230+L231</f>
        <v>10</v>
      </c>
      <c r="M227" s="132"/>
      <c r="N227" s="132"/>
      <c r="O227" s="132"/>
      <c r="P227" s="132">
        <f>P228+P229+P230+P231</f>
        <v>0</v>
      </c>
      <c r="Q227" s="132"/>
      <c r="R227" s="120">
        <f>P227/L227*100</f>
        <v>0</v>
      </c>
      <c r="S227" s="120"/>
    </row>
    <row r="228" spans="1:19" ht="36.75" customHeight="1">
      <c r="A228" s="121"/>
      <c r="B228" s="83"/>
      <c r="C228" s="84"/>
      <c r="D228" s="84"/>
      <c r="E228" s="91" t="s">
        <v>4</v>
      </c>
      <c r="F228" s="91"/>
      <c r="G228" s="91"/>
      <c r="H228" s="39">
        <v>0</v>
      </c>
      <c r="I228" s="68"/>
      <c r="J228" s="9">
        <v>0</v>
      </c>
      <c r="K228" s="23">
        <f t="shared" si="7"/>
        <v>0</v>
      </c>
      <c r="L228" s="86">
        <v>0</v>
      </c>
      <c r="M228" s="86"/>
      <c r="N228" s="86"/>
      <c r="O228" s="86"/>
      <c r="P228" s="86">
        <v>0</v>
      </c>
      <c r="Q228" s="86"/>
      <c r="R228" s="90">
        <f>IF(L228=0,0,P228/L228*100)</f>
        <v>0</v>
      </c>
      <c r="S228" s="90"/>
    </row>
    <row r="229" spans="1:19" ht="15">
      <c r="A229" s="121"/>
      <c r="B229" s="83"/>
      <c r="C229" s="84"/>
      <c r="D229" s="84"/>
      <c r="E229" s="91" t="s">
        <v>5</v>
      </c>
      <c r="F229" s="91"/>
      <c r="G229" s="91"/>
      <c r="H229" s="39">
        <v>0</v>
      </c>
      <c r="I229" s="68"/>
      <c r="J229" s="9">
        <v>0</v>
      </c>
      <c r="K229" s="23">
        <f t="shared" si="7"/>
        <v>0</v>
      </c>
      <c r="L229" s="86">
        <v>0</v>
      </c>
      <c r="M229" s="86"/>
      <c r="N229" s="86"/>
      <c r="O229" s="86"/>
      <c r="P229" s="86">
        <v>0</v>
      </c>
      <c r="Q229" s="86"/>
      <c r="R229" s="90">
        <f>IF(L229=0,0,P229/L229*100)</f>
        <v>0</v>
      </c>
      <c r="S229" s="90"/>
    </row>
    <row r="230" spans="1:19" ht="15">
      <c r="A230" s="121"/>
      <c r="B230" s="83"/>
      <c r="C230" s="84"/>
      <c r="D230" s="84"/>
      <c r="E230" s="91" t="s">
        <v>6</v>
      </c>
      <c r="F230" s="91"/>
      <c r="G230" s="91"/>
      <c r="H230" s="39">
        <v>0</v>
      </c>
      <c r="I230" s="68"/>
      <c r="J230" s="9">
        <v>0</v>
      </c>
      <c r="K230" s="23">
        <f t="shared" si="7"/>
        <v>0</v>
      </c>
      <c r="L230" s="86">
        <v>0</v>
      </c>
      <c r="M230" s="86"/>
      <c r="N230" s="86"/>
      <c r="O230" s="86"/>
      <c r="P230" s="86"/>
      <c r="Q230" s="86"/>
      <c r="R230" s="90">
        <f>IF(L230=0,0,P230/L230*100)</f>
        <v>0</v>
      </c>
      <c r="S230" s="90"/>
    </row>
    <row r="231" spans="1:19" ht="15">
      <c r="A231" s="121"/>
      <c r="B231" s="83"/>
      <c r="C231" s="84"/>
      <c r="D231" s="84"/>
      <c r="E231" s="91" t="s">
        <v>7</v>
      </c>
      <c r="F231" s="91"/>
      <c r="G231" s="91"/>
      <c r="H231" s="39">
        <v>0</v>
      </c>
      <c r="I231" s="68"/>
      <c r="J231" s="9">
        <v>0</v>
      </c>
      <c r="K231" s="23">
        <f t="shared" si="7"/>
        <v>0</v>
      </c>
      <c r="L231" s="86">
        <v>10</v>
      </c>
      <c r="M231" s="86"/>
      <c r="N231" s="86"/>
      <c r="O231" s="86"/>
      <c r="P231" s="86">
        <v>0</v>
      </c>
      <c r="Q231" s="86"/>
      <c r="R231" s="90">
        <f>P231/L231*100</f>
        <v>0</v>
      </c>
      <c r="S231" s="90"/>
    </row>
    <row r="232" spans="1:19" ht="15" customHeight="1">
      <c r="A232" s="204" t="s">
        <v>81</v>
      </c>
      <c r="B232" s="205"/>
      <c r="C232" s="205"/>
      <c r="D232" s="206"/>
      <c r="E232" s="187" t="s">
        <v>3</v>
      </c>
      <c r="F232" s="187"/>
      <c r="G232" s="187"/>
      <c r="H232" s="67">
        <f>H222+H207+H177+H162+H137+H57</f>
        <v>20810.18</v>
      </c>
      <c r="I232" s="68"/>
      <c r="J232" s="12">
        <f>J233+J234+J235+J236</f>
        <v>9036.57</v>
      </c>
      <c r="K232" s="15">
        <f>J232/H232*100</f>
        <v>43.423795469332795</v>
      </c>
      <c r="L232" s="188">
        <f>L233+L234+L235+L236</f>
        <v>62627.87</v>
      </c>
      <c r="M232" s="188"/>
      <c r="N232" s="188"/>
      <c r="O232" s="188"/>
      <c r="P232" s="188">
        <f>P233+P234+P235+P236</f>
        <v>14988.599999999999</v>
      </c>
      <c r="Q232" s="188"/>
      <c r="R232" s="189">
        <f>P232/L232*100</f>
        <v>23.932795415204122</v>
      </c>
      <c r="S232" s="189"/>
    </row>
    <row r="233" spans="1:19" ht="15">
      <c r="A233" s="207"/>
      <c r="B233" s="208"/>
      <c r="C233" s="208"/>
      <c r="D233" s="209"/>
      <c r="E233" s="187" t="s">
        <v>34</v>
      </c>
      <c r="F233" s="187"/>
      <c r="G233" s="187"/>
      <c r="H233" s="67">
        <f>H223+H208+H178+H163+H138+H58</f>
        <v>0</v>
      </c>
      <c r="I233" s="68"/>
      <c r="J233" s="12">
        <f>J223+J208+J178+J163+J138+J58</f>
        <v>0</v>
      </c>
      <c r="K233" s="37">
        <f>IF(H233=0,0,J233/H233*100)</f>
        <v>0</v>
      </c>
      <c r="L233" s="188">
        <f>L223+L208+L178+L163+L138+L58</f>
        <v>0</v>
      </c>
      <c r="M233" s="188"/>
      <c r="N233" s="188"/>
      <c r="O233" s="188"/>
      <c r="P233" s="188">
        <f>P223+P208+P178+P163+P138+P58</f>
        <v>0</v>
      </c>
      <c r="Q233" s="188"/>
      <c r="R233" s="189">
        <f>IF(L233=0,0,P233/L233*100)</f>
        <v>0</v>
      </c>
      <c r="S233" s="189"/>
    </row>
    <row r="234" spans="1:19" ht="15">
      <c r="A234" s="207"/>
      <c r="B234" s="208"/>
      <c r="C234" s="208"/>
      <c r="D234" s="209"/>
      <c r="E234" s="187" t="s">
        <v>5</v>
      </c>
      <c r="F234" s="187"/>
      <c r="G234" s="187"/>
      <c r="H234" s="67">
        <f>H224+H209+H179+H164+H139+H59</f>
        <v>1284.51</v>
      </c>
      <c r="I234" s="68"/>
      <c r="J234" s="12">
        <f>J224+J209+J179+J164+J139+J59</f>
        <v>341.26</v>
      </c>
      <c r="K234" s="37">
        <f>IF(H234=0,0,J234/H234*100)</f>
        <v>26.567329176106064</v>
      </c>
      <c r="L234" s="188">
        <f>L224+L209+L179+L164+L139+L59</f>
        <v>5634.5</v>
      </c>
      <c r="M234" s="188"/>
      <c r="N234" s="188"/>
      <c r="O234" s="188"/>
      <c r="P234" s="188">
        <f>P224+P209+P179+P164+P139+P59</f>
        <v>600.4300000000001</v>
      </c>
      <c r="Q234" s="188"/>
      <c r="R234" s="189">
        <f>IF(L234=0,0,P234/L234*100)</f>
        <v>10.656313781169581</v>
      </c>
      <c r="S234" s="189"/>
    </row>
    <row r="235" spans="1:19" ht="15">
      <c r="A235" s="207"/>
      <c r="B235" s="208"/>
      <c r="C235" s="208"/>
      <c r="D235" s="209"/>
      <c r="E235" s="187" t="s">
        <v>6</v>
      </c>
      <c r="F235" s="187"/>
      <c r="G235" s="187"/>
      <c r="H235" s="67">
        <f>H225+H210+H180+H165+H140+H60</f>
        <v>0</v>
      </c>
      <c r="I235" s="68"/>
      <c r="J235" s="12">
        <f>J225+J210+J180+J165+J140+J60</f>
        <v>0</v>
      </c>
      <c r="K235" s="37">
        <f>IF(H235=0,0,J235/H235*100)</f>
        <v>0</v>
      </c>
      <c r="L235" s="188">
        <f>L225+L210+L180+L165+L140+L60</f>
        <v>0</v>
      </c>
      <c r="M235" s="188"/>
      <c r="N235" s="188"/>
      <c r="O235" s="188"/>
      <c r="P235" s="188">
        <f>P225+P210+P180+P165+P140+P60</f>
        <v>0</v>
      </c>
      <c r="Q235" s="188"/>
      <c r="R235" s="189">
        <f>IF(L235=0,0,P235/L235*100)</f>
        <v>0</v>
      </c>
      <c r="S235" s="189"/>
    </row>
    <row r="236" spans="1:19" ht="15">
      <c r="A236" s="210"/>
      <c r="B236" s="211"/>
      <c r="C236" s="211"/>
      <c r="D236" s="212"/>
      <c r="E236" s="187" t="s">
        <v>7</v>
      </c>
      <c r="F236" s="187"/>
      <c r="G236" s="187"/>
      <c r="H236" s="67">
        <f>H226+H211+H181+H166+H141+H61</f>
        <v>19525.670000000002</v>
      </c>
      <c r="I236" s="68"/>
      <c r="J236" s="12">
        <f>J226+J211+J181+J166+J141+J61</f>
        <v>8695.31</v>
      </c>
      <c r="K236" s="37">
        <f>IF(H236=0,0,J236/H236*100)</f>
        <v>44.53271001712105</v>
      </c>
      <c r="L236" s="188">
        <f>L226+L211+L181+L166+L141+L61</f>
        <v>56993.37</v>
      </c>
      <c r="M236" s="188"/>
      <c r="N236" s="188"/>
      <c r="O236" s="188"/>
      <c r="P236" s="188">
        <f>P226+P211+P181+P166+P141+P61</f>
        <v>14388.169999999998</v>
      </c>
      <c r="Q236" s="188"/>
      <c r="R236" s="189">
        <f>IF(L236=0,0,P236/L236*100)</f>
        <v>25.245339940417626</v>
      </c>
      <c r="S236" s="189"/>
    </row>
    <row r="237" spans="1:19" ht="15.75">
      <c r="A237" s="213" t="s">
        <v>25</v>
      </c>
      <c r="B237" s="214"/>
      <c r="C237" s="214"/>
      <c r="D237" s="215"/>
      <c r="E237" s="203" t="s">
        <v>3</v>
      </c>
      <c r="F237" s="203"/>
      <c r="G237" s="203"/>
      <c r="H237" s="65">
        <f>H238+H239+H240+H241</f>
        <v>20810.18</v>
      </c>
      <c r="I237" s="66"/>
      <c r="J237" s="11">
        <f>J238+J239+J240+J241</f>
        <v>9036.57</v>
      </c>
      <c r="K237" s="28">
        <f>J237/H237*100</f>
        <v>43.423795469332795</v>
      </c>
      <c r="L237" s="201">
        <f>L238+L239+L240+L241</f>
        <v>87487.53</v>
      </c>
      <c r="M237" s="201"/>
      <c r="N237" s="201"/>
      <c r="O237" s="201"/>
      <c r="P237" s="201">
        <f>P238+P239+P240+P241</f>
        <v>14988.599999999999</v>
      </c>
      <c r="Q237" s="201"/>
      <c r="R237" s="202">
        <f>P237/L237*100</f>
        <v>17.132270164673752</v>
      </c>
      <c r="S237" s="202"/>
    </row>
    <row r="238" spans="1:19" ht="15.75">
      <c r="A238" s="216"/>
      <c r="B238" s="217"/>
      <c r="C238" s="217"/>
      <c r="D238" s="218"/>
      <c r="E238" s="203" t="s">
        <v>34</v>
      </c>
      <c r="F238" s="203"/>
      <c r="G238" s="203"/>
      <c r="H238" s="65">
        <f>H233+H52</f>
        <v>0</v>
      </c>
      <c r="I238" s="66"/>
      <c r="J238" s="11">
        <f>J233+J52</f>
        <v>0</v>
      </c>
      <c r="K238" s="28">
        <f>IF(H238=0,0,J238/H238*100)</f>
        <v>0</v>
      </c>
      <c r="L238" s="201">
        <f>L233+L52</f>
        <v>0</v>
      </c>
      <c r="M238" s="201"/>
      <c r="N238" s="201"/>
      <c r="O238" s="201"/>
      <c r="P238" s="201">
        <f>P233+P52</f>
        <v>0</v>
      </c>
      <c r="Q238" s="201"/>
      <c r="R238" s="202">
        <f>IF(L238=0,0,P238/L238*100)</f>
        <v>0</v>
      </c>
      <c r="S238" s="202"/>
    </row>
    <row r="239" spans="1:19" ht="15.75">
      <c r="A239" s="216"/>
      <c r="B239" s="217"/>
      <c r="C239" s="217"/>
      <c r="D239" s="218"/>
      <c r="E239" s="203" t="s">
        <v>5</v>
      </c>
      <c r="F239" s="203"/>
      <c r="G239" s="203"/>
      <c r="H239" s="65">
        <f>H234+H53</f>
        <v>1284.51</v>
      </c>
      <c r="I239" s="66"/>
      <c r="J239" s="11">
        <f>J234+J53</f>
        <v>341.26</v>
      </c>
      <c r="K239" s="28">
        <f>J239/H239*100</f>
        <v>26.567329176106064</v>
      </c>
      <c r="L239" s="201">
        <f>L234+L53</f>
        <v>29199.64</v>
      </c>
      <c r="M239" s="201"/>
      <c r="N239" s="201"/>
      <c r="O239" s="201"/>
      <c r="P239" s="201">
        <f>P234+P53</f>
        <v>600.4300000000001</v>
      </c>
      <c r="Q239" s="201"/>
      <c r="R239" s="202">
        <f>P239/L239*100</f>
        <v>2.056292474838731</v>
      </c>
      <c r="S239" s="202"/>
    </row>
    <row r="240" spans="1:19" ht="33" customHeight="1">
      <c r="A240" s="216"/>
      <c r="B240" s="217"/>
      <c r="C240" s="217"/>
      <c r="D240" s="218"/>
      <c r="E240" s="203" t="s">
        <v>6</v>
      </c>
      <c r="F240" s="203"/>
      <c r="G240" s="203"/>
      <c r="H240" s="65">
        <f>H54</f>
        <v>0</v>
      </c>
      <c r="I240" s="66"/>
      <c r="J240" s="11">
        <f>J235+J54</f>
        <v>0</v>
      </c>
      <c r="K240" s="28">
        <f>IF(H240=0,0,J240/H240*100)</f>
        <v>0</v>
      </c>
      <c r="L240" s="201">
        <f>L54</f>
        <v>0</v>
      </c>
      <c r="M240" s="201"/>
      <c r="N240" s="201"/>
      <c r="O240" s="201"/>
      <c r="P240" s="201">
        <f>P235+P54</f>
        <v>0</v>
      </c>
      <c r="Q240" s="201"/>
      <c r="R240" s="202">
        <f>IF(L240=0,0,P240/L240*100)</f>
        <v>0</v>
      </c>
      <c r="S240" s="202"/>
    </row>
    <row r="241" spans="1:19" ht="56.25" customHeight="1">
      <c r="A241" s="219"/>
      <c r="B241" s="220"/>
      <c r="C241" s="220"/>
      <c r="D241" s="221"/>
      <c r="E241" s="203" t="s">
        <v>7</v>
      </c>
      <c r="F241" s="203"/>
      <c r="G241" s="203"/>
      <c r="H241" s="65">
        <f>H236+H55</f>
        <v>19525.670000000002</v>
      </c>
      <c r="I241" s="66"/>
      <c r="J241" s="11">
        <f>J236+J55</f>
        <v>8695.31</v>
      </c>
      <c r="K241" s="28">
        <f>J241/H241*100</f>
        <v>44.53271001712105</v>
      </c>
      <c r="L241" s="201">
        <f>L236+L55</f>
        <v>58287.89</v>
      </c>
      <c r="M241" s="201"/>
      <c r="N241" s="201"/>
      <c r="O241" s="201"/>
      <c r="P241" s="201">
        <f>P236+P55</f>
        <v>14388.169999999998</v>
      </c>
      <c r="Q241" s="201"/>
      <c r="R241" s="202">
        <f>P241/L241*100</f>
        <v>24.684664344514783</v>
      </c>
      <c r="S241" s="202"/>
    </row>
    <row r="243" spans="1:11" ht="33" customHeight="1">
      <c r="A243" s="122"/>
      <c r="B243" s="123"/>
      <c r="C243" s="123"/>
      <c r="D243" s="123"/>
      <c r="E243" s="123"/>
      <c r="F243" s="123"/>
      <c r="G243" s="123"/>
      <c r="H243" s="2"/>
      <c r="I243" s="2"/>
      <c r="J243" s="2"/>
      <c r="K243" s="29"/>
    </row>
    <row r="244" spans="1:11" ht="15">
      <c r="A244" s="122" t="s">
        <v>32</v>
      </c>
      <c r="B244" s="123"/>
      <c r="C244" s="123"/>
      <c r="D244" s="123"/>
      <c r="E244" s="123"/>
      <c r="F244" s="123"/>
      <c r="G244" s="123"/>
      <c r="H244" s="2"/>
      <c r="I244" s="2"/>
      <c r="J244" s="2"/>
      <c r="K244" s="29"/>
    </row>
    <row r="245" spans="1:11" ht="15">
      <c r="A245" s="223" t="s">
        <v>28</v>
      </c>
      <c r="B245" s="224"/>
      <c r="C245" s="224"/>
      <c r="D245" s="224"/>
      <c r="E245" s="224"/>
      <c r="F245" s="224"/>
      <c r="G245" s="224"/>
      <c r="H245" s="2"/>
      <c r="I245" s="2"/>
      <c r="J245" s="2"/>
      <c r="K245" s="29"/>
    </row>
    <row r="246" spans="1:11" ht="15">
      <c r="A246" s="122" t="s">
        <v>83</v>
      </c>
      <c r="B246" s="123"/>
      <c r="C246" s="123"/>
      <c r="D246" s="123"/>
      <c r="E246" s="123"/>
      <c r="F246" s="123"/>
      <c r="G246" s="123"/>
      <c r="H246" s="2"/>
      <c r="I246" s="2"/>
      <c r="J246" s="2"/>
      <c r="K246" s="29"/>
    </row>
    <row r="247" spans="1:11" ht="15">
      <c r="A247" s="122" t="s">
        <v>33</v>
      </c>
      <c r="B247" s="123"/>
      <c r="C247" s="123"/>
      <c r="D247" s="123"/>
      <c r="E247" s="123"/>
      <c r="F247" s="123"/>
      <c r="G247" s="123"/>
      <c r="H247" s="2"/>
      <c r="I247" s="2"/>
      <c r="J247" s="2"/>
      <c r="K247" s="29"/>
    </row>
    <row r="248" spans="1:11" ht="15">
      <c r="A248" s="122" t="s">
        <v>27</v>
      </c>
      <c r="B248" s="123"/>
      <c r="C248" s="123"/>
      <c r="D248" s="123"/>
      <c r="E248" s="123"/>
      <c r="F248" s="123"/>
      <c r="G248" s="123"/>
      <c r="H248" s="2"/>
      <c r="I248" s="2"/>
      <c r="J248" s="2"/>
      <c r="K248" s="29"/>
    </row>
    <row r="249" spans="1:11" ht="15">
      <c r="A249" s="122" t="s">
        <v>84</v>
      </c>
      <c r="B249" s="123"/>
      <c r="C249" s="123"/>
      <c r="D249" s="123"/>
      <c r="E249" s="123"/>
      <c r="F249" s="123"/>
      <c r="G249" s="123"/>
      <c r="H249" s="2"/>
      <c r="I249" s="2"/>
      <c r="J249" s="2"/>
      <c r="K249" s="29"/>
    </row>
    <row r="250" ht="15">
      <c r="D250" s="8"/>
    </row>
    <row r="251" ht="15">
      <c r="D251" s="8"/>
    </row>
  </sheetData>
  <sheetProtection/>
  <mergeCells count="1257">
    <mergeCell ref="E161:G161"/>
    <mergeCell ref="H161:I161"/>
    <mergeCell ref="L161:O161"/>
    <mergeCell ref="P161:Q161"/>
    <mergeCell ref="R161:S161"/>
    <mergeCell ref="R159:S159"/>
    <mergeCell ref="E160:G160"/>
    <mergeCell ref="H160:I160"/>
    <mergeCell ref="L160:O160"/>
    <mergeCell ref="P160:Q160"/>
    <mergeCell ref="R160:S160"/>
    <mergeCell ref="R157:S157"/>
    <mergeCell ref="E158:G158"/>
    <mergeCell ref="H158:I158"/>
    <mergeCell ref="L158:O158"/>
    <mergeCell ref="P158:Q158"/>
    <mergeCell ref="R158:S158"/>
    <mergeCell ref="A157:A161"/>
    <mergeCell ref="B157:D161"/>
    <mergeCell ref="E157:G157"/>
    <mergeCell ref="H157:I157"/>
    <mergeCell ref="L157:O157"/>
    <mergeCell ref="P157:Q157"/>
    <mergeCell ref="E159:G159"/>
    <mergeCell ref="H159:I159"/>
    <mergeCell ref="L159:O159"/>
    <mergeCell ref="P159:Q159"/>
    <mergeCell ref="E206:G206"/>
    <mergeCell ref="H206:I206"/>
    <mergeCell ref="L206:O206"/>
    <mergeCell ref="P206:Q206"/>
    <mergeCell ref="R206:S206"/>
    <mergeCell ref="E204:G204"/>
    <mergeCell ref="H204:I204"/>
    <mergeCell ref="L204:O204"/>
    <mergeCell ref="P204:Q204"/>
    <mergeCell ref="R204:S204"/>
    <mergeCell ref="R202:S202"/>
    <mergeCell ref="E203:G203"/>
    <mergeCell ref="H203:I203"/>
    <mergeCell ref="L203:O203"/>
    <mergeCell ref="P203:Q203"/>
    <mergeCell ref="R203:S203"/>
    <mergeCell ref="R201:S201"/>
    <mergeCell ref="A202:A206"/>
    <mergeCell ref="B202:D206"/>
    <mergeCell ref="E202:G202"/>
    <mergeCell ref="H202:I202"/>
    <mergeCell ref="L202:O202"/>
    <mergeCell ref="L205:O205"/>
    <mergeCell ref="P205:Q205"/>
    <mergeCell ref="R205:S205"/>
    <mergeCell ref="P202:Q202"/>
    <mergeCell ref="E205:G205"/>
    <mergeCell ref="H205:I205"/>
    <mergeCell ref="P199:Q199"/>
    <mergeCell ref="E201:G201"/>
    <mergeCell ref="H201:I201"/>
    <mergeCell ref="L201:O201"/>
    <mergeCell ref="P201:Q201"/>
    <mergeCell ref="R199:S199"/>
    <mergeCell ref="E200:G200"/>
    <mergeCell ref="H200:I200"/>
    <mergeCell ref="L200:O200"/>
    <mergeCell ref="P200:Q200"/>
    <mergeCell ref="R200:S200"/>
    <mergeCell ref="E199:G199"/>
    <mergeCell ref="H199:I199"/>
    <mergeCell ref="L199:O199"/>
    <mergeCell ref="P197:Q197"/>
    <mergeCell ref="R197:S197"/>
    <mergeCell ref="E198:G198"/>
    <mergeCell ref="H198:I198"/>
    <mergeCell ref="L198:O198"/>
    <mergeCell ref="P198:Q198"/>
    <mergeCell ref="R198:S198"/>
    <mergeCell ref="E196:G196"/>
    <mergeCell ref="H196:I196"/>
    <mergeCell ref="L196:O196"/>
    <mergeCell ref="P196:Q196"/>
    <mergeCell ref="R196:S196"/>
    <mergeCell ref="A197:A201"/>
    <mergeCell ref="B197:D201"/>
    <mergeCell ref="E197:G197"/>
    <mergeCell ref="H197:I197"/>
    <mergeCell ref="L197:O197"/>
    <mergeCell ref="E194:G194"/>
    <mergeCell ref="H194:I194"/>
    <mergeCell ref="L194:O194"/>
    <mergeCell ref="P194:Q194"/>
    <mergeCell ref="R194:S194"/>
    <mergeCell ref="E195:G195"/>
    <mergeCell ref="H195:I195"/>
    <mergeCell ref="L195:O195"/>
    <mergeCell ref="P195:Q195"/>
    <mergeCell ref="R195:S195"/>
    <mergeCell ref="P192:Q192"/>
    <mergeCell ref="R192:S192"/>
    <mergeCell ref="E193:G193"/>
    <mergeCell ref="H193:I193"/>
    <mergeCell ref="L193:O193"/>
    <mergeCell ref="P193:Q193"/>
    <mergeCell ref="R193:S193"/>
    <mergeCell ref="E191:G191"/>
    <mergeCell ref="H191:I191"/>
    <mergeCell ref="L191:O191"/>
    <mergeCell ref="P191:Q191"/>
    <mergeCell ref="R191:S191"/>
    <mergeCell ref="A192:A196"/>
    <mergeCell ref="B192:D196"/>
    <mergeCell ref="E192:G192"/>
    <mergeCell ref="H192:I192"/>
    <mergeCell ref="L192:O192"/>
    <mergeCell ref="E189:G189"/>
    <mergeCell ref="H189:I189"/>
    <mergeCell ref="L189:O189"/>
    <mergeCell ref="P189:Q189"/>
    <mergeCell ref="R189:S189"/>
    <mergeCell ref="E190:G190"/>
    <mergeCell ref="H190:I190"/>
    <mergeCell ref="L190:O190"/>
    <mergeCell ref="P190:Q190"/>
    <mergeCell ref="R190:S190"/>
    <mergeCell ref="P187:Q187"/>
    <mergeCell ref="R187:S187"/>
    <mergeCell ref="E188:G188"/>
    <mergeCell ref="H188:I188"/>
    <mergeCell ref="L188:O188"/>
    <mergeCell ref="P188:Q188"/>
    <mergeCell ref="R188:S188"/>
    <mergeCell ref="A172:A176"/>
    <mergeCell ref="B172:D176"/>
    <mergeCell ref="E172:G172"/>
    <mergeCell ref="H172:I172"/>
    <mergeCell ref="L172:O172"/>
    <mergeCell ref="P172:Q172"/>
    <mergeCell ref="E173:G173"/>
    <mergeCell ref="H173:I173"/>
    <mergeCell ref="L173:O173"/>
    <mergeCell ref="P173:Q173"/>
    <mergeCell ref="R172:S172"/>
    <mergeCell ref="R173:S173"/>
    <mergeCell ref="E174:G174"/>
    <mergeCell ref="H174:I174"/>
    <mergeCell ref="L174:O174"/>
    <mergeCell ref="P174:Q174"/>
    <mergeCell ref="R174:S174"/>
    <mergeCell ref="E175:G175"/>
    <mergeCell ref="H175:I175"/>
    <mergeCell ref="L175:O175"/>
    <mergeCell ref="P175:Q175"/>
    <mergeCell ref="R175:S175"/>
    <mergeCell ref="E176:G176"/>
    <mergeCell ref="H176:I176"/>
    <mergeCell ref="L176:O176"/>
    <mergeCell ref="P176:Q176"/>
    <mergeCell ref="R176:S176"/>
    <mergeCell ref="E156:G156"/>
    <mergeCell ref="H156:I156"/>
    <mergeCell ref="L156:O156"/>
    <mergeCell ref="P156:Q156"/>
    <mergeCell ref="R156:S156"/>
    <mergeCell ref="A187:A191"/>
    <mergeCell ref="B187:D191"/>
    <mergeCell ref="E187:G187"/>
    <mergeCell ref="H187:I187"/>
    <mergeCell ref="L187:O187"/>
    <mergeCell ref="E154:G154"/>
    <mergeCell ref="H154:I154"/>
    <mergeCell ref="L154:O154"/>
    <mergeCell ref="P154:Q154"/>
    <mergeCell ref="R154:S154"/>
    <mergeCell ref="E155:G155"/>
    <mergeCell ref="H155:I155"/>
    <mergeCell ref="L155:O155"/>
    <mergeCell ref="P155:Q155"/>
    <mergeCell ref="R155:S155"/>
    <mergeCell ref="P152:Q152"/>
    <mergeCell ref="R152:S152"/>
    <mergeCell ref="E153:G153"/>
    <mergeCell ref="H153:I153"/>
    <mergeCell ref="L153:O153"/>
    <mergeCell ref="P153:Q153"/>
    <mergeCell ref="R153:S153"/>
    <mergeCell ref="E151:G151"/>
    <mergeCell ref="H151:I151"/>
    <mergeCell ref="L151:O151"/>
    <mergeCell ref="P151:Q151"/>
    <mergeCell ref="R151:S151"/>
    <mergeCell ref="A152:A156"/>
    <mergeCell ref="B152:D156"/>
    <mergeCell ref="E152:G152"/>
    <mergeCell ref="H152:I152"/>
    <mergeCell ref="L152:O152"/>
    <mergeCell ref="E149:G149"/>
    <mergeCell ref="H149:I149"/>
    <mergeCell ref="L149:O149"/>
    <mergeCell ref="P149:Q149"/>
    <mergeCell ref="R149:S149"/>
    <mergeCell ref="E150:G150"/>
    <mergeCell ref="H150:I150"/>
    <mergeCell ref="L150:O150"/>
    <mergeCell ref="P150:Q150"/>
    <mergeCell ref="R150:S150"/>
    <mergeCell ref="P147:Q147"/>
    <mergeCell ref="R147:S147"/>
    <mergeCell ref="E148:G148"/>
    <mergeCell ref="H148:I148"/>
    <mergeCell ref="L148:O148"/>
    <mergeCell ref="P148:Q148"/>
    <mergeCell ref="R148:S148"/>
    <mergeCell ref="E136:G136"/>
    <mergeCell ref="H136:I136"/>
    <mergeCell ref="L136:O136"/>
    <mergeCell ref="P136:Q136"/>
    <mergeCell ref="R136:S136"/>
    <mergeCell ref="A147:A151"/>
    <mergeCell ref="B147:D151"/>
    <mergeCell ref="E147:G147"/>
    <mergeCell ref="H147:I147"/>
    <mergeCell ref="L147:O147"/>
    <mergeCell ref="E134:G134"/>
    <mergeCell ref="H134:I134"/>
    <mergeCell ref="L134:O134"/>
    <mergeCell ref="P134:Q134"/>
    <mergeCell ref="R134:S134"/>
    <mergeCell ref="E135:G135"/>
    <mergeCell ref="H135:I135"/>
    <mergeCell ref="L135:O135"/>
    <mergeCell ref="P135:Q135"/>
    <mergeCell ref="R135:S135"/>
    <mergeCell ref="P132:Q132"/>
    <mergeCell ref="R132:S132"/>
    <mergeCell ref="E133:G133"/>
    <mergeCell ref="H133:I133"/>
    <mergeCell ref="L133:O133"/>
    <mergeCell ref="P133:Q133"/>
    <mergeCell ref="R133:S133"/>
    <mergeCell ref="E131:G131"/>
    <mergeCell ref="H131:I131"/>
    <mergeCell ref="L131:O131"/>
    <mergeCell ref="P131:Q131"/>
    <mergeCell ref="R131:S131"/>
    <mergeCell ref="A132:A136"/>
    <mergeCell ref="B132:D136"/>
    <mergeCell ref="E132:G132"/>
    <mergeCell ref="H132:I132"/>
    <mergeCell ref="L132:O132"/>
    <mergeCell ref="E129:G129"/>
    <mergeCell ref="H129:I129"/>
    <mergeCell ref="L129:O129"/>
    <mergeCell ref="P129:Q129"/>
    <mergeCell ref="R129:S129"/>
    <mergeCell ref="E130:G130"/>
    <mergeCell ref="H130:I130"/>
    <mergeCell ref="L130:O130"/>
    <mergeCell ref="P130:Q130"/>
    <mergeCell ref="R130:S130"/>
    <mergeCell ref="P127:Q127"/>
    <mergeCell ref="R127:S127"/>
    <mergeCell ref="E128:G128"/>
    <mergeCell ref="H128:I128"/>
    <mergeCell ref="L128:O128"/>
    <mergeCell ref="P128:Q128"/>
    <mergeCell ref="R128:S128"/>
    <mergeCell ref="E126:G126"/>
    <mergeCell ref="H126:I126"/>
    <mergeCell ref="L126:O126"/>
    <mergeCell ref="P126:Q126"/>
    <mergeCell ref="R126:S126"/>
    <mergeCell ref="A127:A131"/>
    <mergeCell ref="B127:D131"/>
    <mergeCell ref="E127:G127"/>
    <mergeCell ref="H127:I127"/>
    <mergeCell ref="L127:O127"/>
    <mergeCell ref="E124:G124"/>
    <mergeCell ref="H124:I124"/>
    <mergeCell ref="L124:O124"/>
    <mergeCell ref="P124:Q124"/>
    <mergeCell ref="R124:S124"/>
    <mergeCell ref="E125:G125"/>
    <mergeCell ref="H125:I125"/>
    <mergeCell ref="L125:O125"/>
    <mergeCell ref="P125:Q125"/>
    <mergeCell ref="R125:S125"/>
    <mergeCell ref="P122:Q122"/>
    <mergeCell ref="R122:S122"/>
    <mergeCell ref="E123:G123"/>
    <mergeCell ref="H123:I123"/>
    <mergeCell ref="L123:O123"/>
    <mergeCell ref="P123:Q123"/>
    <mergeCell ref="R123:S123"/>
    <mergeCell ref="E121:G121"/>
    <mergeCell ref="H121:I121"/>
    <mergeCell ref="L121:O121"/>
    <mergeCell ref="P121:Q121"/>
    <mergeCell ref="R121:S121"/>
    <mergeCell ref="A122:A126"/>
    <mergeCell ref="B122:D126"/>
    <mergeCell ref="E122:G122"/>
    <mergeCell ref="H122:I122"/>
    <mergeCell ref="L122:O122"/>
    <mergeCell ref="E119:G119"/>
    <mergeCell ref="H119:I119"/>
    <mergeCell ref="L119:O119"/>
    <mergeCell ref="P119:Q119"/>
    <mergeCell ref="R119:S119"/>
    <mergeCell ref="E120:G120"/>
    <mergeCell ref="H120:I120"/>
    <mergeCell ref="L120:O120"/>
    <mergeCell ref="P120:Q120"/>
    <mergeCell ref="R120:S120"/>
    <mergeCell ref="P117:Q117"/>
    <mergeCell ref="R117:S117"/>
    <mergeCell ref="E118:G118"/>
    <mergeCell ref="H118:I118"/>
    <mergeCell ref="L118:O118"/>
    <mergeCell ref="P118:Q118"/>
    <mergeCell ref="R118:S118"/>
    <mergeCell ref="E116:G116"/>
    <mergeCell ref="H116:I116"/>
    <mergeCell ref="L116:O116"/>
    <mergeCell ref="P116:Q116"/>
    <mergeCell ref="R116:S116"/>
    <mergeCell ref="A117:A121"/>
    <mergeCell ref="B117:D121"/>
    <mergeCell ref="E117:G117"/>
    <mergeCell ref="H117:I117"/>
    <mergeCell ref="L117:O117"/>
    <mergeCell ref="L114:O114"/>
    <mergeCell ref="P114:Q114"/>
    <mergeCell ref="R114:S114"/>
    <mergeCell ref="E115:G115"/>
    <mergeCell ref="H115:I115"/>
    <mergeCell ref="L115:O115"/>
    <mergeCell ref="P115:Q115"/>
    <mergeCell ref="R115:S115"/>
    <mergeCell ref="R37:S37"/>
    <mergeCell ref="H37:I37"/>
    <mergeCell ref="A67:A71"/>
    <mergeCell ref="B67:D71"/>
    <mergeCell ref="E67:G67"/>
    <mergeCell ref="H67:I67"/>
    <mergeCell ref="L67:O67"/>
    <mergeCell ref="P67:Q67"/>
    <mergeCell ref="R67:S67"/>
    <mergeCell ref="H40:I40"/>
    <mergeCell ref="H39:I39"/>
    <mergeCell ref="R38:S38"/>
    <mergeCell ref="E68:G68"/>
    <mergeCell ref="H68:I68"/>
    <mergeCell ref="L68:O68"/>
    <mergeCell ref="P68:Q68"/>
    <mergeCell ref="R68:S68"/>
    <mergeCell ref="H38:I38"/>
    <mergeCell ref="R66:S66"/>
    <mergeCell ref="P65:Q65"/>
    <mergeCell ref="R70:S70"/>
    <mergeCell ref="R65:S65"/>
    <mergeCell ref="E66:G66"/>
    <mergeCell ref="L66:O66"/>
    <mergeCell ref="P66:Q66"/>
    <mergeCell ref="H65:I65"/>
    <mergeCell ref="H66:I66"/>
    <mergeCell ref="E65:G65"/>
    <mergeCell ref="L65:O65"/>
    <mergeCell ref="R71:S71"/>
    <mergeCell ref="E69:G69"/>
    <mergeCell ref="H69:I69"/>
    <mergeCell ref="L69:O69"/>
    <mergeCell ref="P69:Q69"/>
    <mergeCell ref="R69:S69"/>
    <mergeCell ref="E70:G70"/>
    <mergeCell ref="H70:I70"/>
    <mergeCell ref="L70:O70"/>
    <mergeCell ref="P70:Q70"/>
    <mergeCell ref="P72:Q72"/>
    <mergeCell ref="E73:G73"/>
    <mergeCell ref="H73:I73"/>
    <mergeCell ref="L73:O73"/>
    <mergeCell ref="P73:Q73"/>
    <mergeCell ref="E71:G71"/>
    <mergeCell ref="H71:I71"/>
    <mergeCell ref="L71:O71"/>
    <mergeCell ref="P71:Q71"/>
    <mergeCell ref="R72:S72"/>
    <mergeCell ref="R73:S73"/>
    <mergeCell ref="E74:G74"/>
    <mergeCell ref="H74:I74"/>
    <mergeCell ref="L74:O74"/>
    <mergeCell ref="P74:Q74"/>
    <mergeCell ref="R74:S74"/>
    <mergeCell ref="E72:G72"/>
    <mergeCell ref="H72:I72"/>
    <mergeCell ref="L72:O72"/>
    <mergeCell ref="P75:Q75"/>
    <mergeCell ref="R75:S75"/>
    <mergeCell ref="E76:G76"/>
    <mergeCell ref="H76:I76"/>
    <mergeCell ref="L76:O76"/>
    <mergeCell ref="P76:Q76"/>
    <mergeCell ref="R76:S76"/>
    <mergeCell ref="A249:G249"/>
    <mergeCell ref="A2:S3"/>
    <mergeCell ref="A244:G244"/>
    <mergeCell ref="A245:G245"/>
    <mergeCell ref="A246:G246"/>
    <mergeCell ref="A247:G247"/>
    <mergeCell ref="A248:G248"/>
    <mergeCell ref="A77:A81"/>
    <mergeCell ref="E75:G75"/>
    <mergeCell ref="H75:I75"/>
    <mergeCell ref="A51:D55"/>
    <mergeCell ref="E241:G241"/>
    <mergeCell ref="L241:O241"/>
    <mergeCell ref="E239:G239"/>
    <mergeCell ref="L239:O239"/>
    <mergeCell ref="E232:G232"/>
    <mergeCell ref="L232:O232"/>
    <mergeCell ref="L75:O75"/>
    <mergeCell ref="A72:A76"/>
    <mergeCell ref="B72:D76"/>
    <mergeCell ref="P241:Q241"/>
    <mergeCell ref="R241:S241"/>
    <mergeCell ref="A232:D236"/>
    <mergeCell ref="A237:D241"/>
    <mergeCell ref="E240:G240"/>
    <mergeCell ref="L240:O240"/>
    <mergeCell ref="P240:Q240"/>
    <mergeCell ref="R240:S240"/>
    <mergeCell ref="E238:G238"/>
    <mergeCell ref="L238:O238"/>
    <mergeCell ref="E236:G236"/>
    <mergeCell ref="L236:O236"/>
    <mergeCell ref="P236:Q236"/>
    <mergeCell ref="R236:S236"/>
    <mergeCell ref="P238:Q238"/>
    <mergeCell ref="R238:S238"/>
    <mergeCell ref="E237:G237"/>
    <mergeCell ref="L237:O237"/>
    <mergeCell ref="P237:Q237"/>
    <mergeCell ref="R237:S237"/>
    <mergeCell ref="E234:G234"/>
    <mergeCell ref="L234:O234"/>
    <mergeCell ref="P234:Q234"/>
    <mergeCell ref="R234:S234"/>
    <mergeCell ref="P239:Q239"/>
    <mergeCell ref="R239:S239"/>
    <mergeCell ref="E235:G235"/>
    <mergeCell ref="L235:O235"/>
    <mergeCell ref="P235:Q235"/>
    <mergeCell ref="R235:S235"/>
    <mergeCell ref="P232:Q232"/>
    <mergeCell ref="R232:S232"/>
    <mergeCell ref="E233:G233"/>
    <mergeCell ref="L233:O233"/>
    <mergeCell ref="E12:G12"/>
    <mergeCell ref="L12:O12"/>
    <mergeCell ref="P12:Q12"/>
    <mergeCell ref="R12:S12"/>
    <mergeCell ref="P233:Q233"/>
    <mergeCell ref="R233:S233"/>
    <mergeCell ref="R14:S14"/>
    <mergeCell ref="E13:G13"/>
    <mergeCell ref="L13:O13"/>
    <mergeCell ref="P13:Q13"/>
    <mergeCell ref="R13:S13"/>
    <mergeCell ref="H24:I24"/>
    <mergeCell ref="E23:G23"/>
    <mergeCell ref="L23:O23"/>
    <mergeCell ref="P23:Q23"/>
    <mergeCell ref="R23:S23"/>
    <mergeCell ref="B12:D16"/>
    <mergeCell ref="E15:G15"/>
    <mergeCell ref="L15:O15"/>
    <mergeCell ref="P15:Q15"/>
    <mergeCell ref="R15:S15"/>
    <mergeCell ref="E14:G14"/>
    <mergeCell ref="L14:O14"/>
    <mergeCell ref="P14:Q14"/>
    <mergeCell ref="E16:G16"/>
    <mergeCell ref="L16:O16"/>
    <mergeCell ref="E230:G230"/>
    <mergeCell ref="L230:O230"/>
    <mergeCell ref="P230:Q230"/>
    <mergeCell ref="R230:S230"/>
    <mergeCell ref="E231:G231"/>
    <mergeCell ref="L231:O231"/>
    <mergeCell ref="P231:Q231"/>
    <mergeCell ref="R231:S231"/>
    <mergeCell ref="H230:I230"/>
    <mergeCell ref="H231:I231"/>
    <mergeCell ref="E228:G228"/>
    <mergeCell ref="L228:O228"/>
    <mergeCell ref="P228:Q228"/>
    <mergeCell ref="R228:S228"/>
    <mergeCell ref="E229:G229"/>
    <mergeCell ref="L229:O229"/>
    <mergeCell ref="P229:Q229"/>
    <mergeCell ref="R229:S229"/>
    <mergeCell ref="H228:I228"/>
    <mergeCell ref="H229:I229"/>
    <mergeCell ref="E226:G226"/>
    <mergeCell ref="L226:O226"/>
    <mergeCell ref="P226:Q226"/>
    <mergeCell ref="R226:S226"/>
    <mergeCell ref="E227:G227"/>
    <mergeCell ref="L227:O227"/>
    <mergeCell ref="P227:Q227"/>
    <mergeCell ref="R227:S227"/>
    <mergeCell ref="H226:I226"/>
    <mergeCell ref="H227:I227"/>
    <mergeCell ref="E224:G224"/>
    <mergeCell ref="L224:O224"/>
    <mergeCell ref="P224:Q224"/>
    <mergeCell ref="R224:S224"/>
    <mergeCell ref="E225:G225"/>
    <mergeCell ref="L225:O225"/>
    <mergeCell ref="P225:Q225"/>
    <mergeCell ref="R225:S225"/>
    <mergeCell ref="H224:I224"/>
    <mergeCell ref="H225:I225"/>
    <mergeCell ref="E222:G222"/>
    <mergeCell ref="L222:O222"/>
    <mergeCell ref="P222:Q222"/>
    <mergeCell ref="R222:S222"/>
    <mergeCell ref="E223:G223"/>
    <mergeCell ref="L223:O223"/>
    <mergeCell ref="P223:Q223"/>
    <mergeCell ref="R223:S223"/>
    <mergeCell ref="H222:I222"/>
    <mergeCell ref="H223:I223"/>
    <mergeCell ref="E215:G215"/>
    <mergeCell ref="L215:O215"/>
    <mergeCell ref="P215:Q215"/>
    <mergeCell ref="R215:S215"/>
    <mergeCell ref="E216:G216"/>
    <mergeCell ref="L216:O216"/>
    <mergeCell ref="P216:Q216"/>
    <mergeCell ref="R216:S216"/>
    <mergeCell ref="H215:I215"/>
    <mergeCell ref="H216:I216"/>
    <mergeCell ref="E213:G213"/>
    <mergeCell ref="L213:O213"/>
    <mergeCell ref="P213:Q213"/>
    <mergeCell ref="R213:S213"/>
    <mergeCell ref="E214:G214"/>
    <mergeCell ref="L214:O214"/>
    <mergeCell ref="P214:Q214"/>
    <mergeCell ref="R214:S214"/>
    <mergeCell ref="H213:I213"/>
    <mergeCell ref="H214:I214"/>
    <mergeCell ref="E211:G211"/>
    <mergeCell ref="L211:O211"/>
    <mergeCell ref="P211:Q211"/>
    <mergeCell ref="R211:S211"/>
    <mergeCell ref="E212:G212"/>
    <mergeCell ref="L212:O212"/>
    <mergeCell ref="P212:Q212"/>
    <mergeCell ref="R212:S212"/>
    <mergeCell ref="H211:I211"/>
    <mergeCell ref="H212:I212"/>
    <mergeCell ref="E209:G209"/>
    <mergeCell ref="L209:O209"/>
    <mergeCell ref="P209:Q209"/>
    <mergeCell ref="R209:S209"/>
    <mergeCell ref="E210:G210"/>
    <mergeCell ref="L210:O210"/>
    <mergeCell ref="P210:Q210"/>
    <mergeCell ref="R210:S210"/>
    <mergeCell ref="H209:I209"/>
    <mergeCell ref="H210:I210"/>
    <mergeCell ref="L207:O207"/>
    <mergeCell ref="P207:Q207"/>
    <mergeCell ref="R207:S207"/>
    <mergeCell ref="E208:G208"/>
    <mergeCell ref="L208:O208"/>
    <mergeCell ref="P208:Q208"/>
    <mergeCell ref="R208:S208"/>
    <mergeCell ref="H207:I207"/>
    <mergeCell ref="H208:I208"/>
    <mergeCell ref="L185:O185"/>
    <mergeCell ref="P185:Q185"/>
    <mergeCell ref="R185:S185"/>
    <mergeCell ref="E186:G186"/>
    <mergeCell ref="L186:O186"/>
    <mergeCell ref="P186:Q186"/>
    <mergeCell ref="R186:S186"/>
    <mergeCell ref="H185:I185"/>
    <mergeCell ref="H186:I186"/>
    <mergeCell ref="L183:O183"/>
    <mergeCell ref="P183:Q183"/>
    <mergeCell ref="R183:S183"/>
    <mergeCell ref="E184:G184"/>
    <mergeCell ref="L184:O184"/>
    <mergeCell ref="P184:Q184"/>
    <mergeCell ref="R184:S184"/>
    <mergeCell ref="H183:I183"/>
    <mergeCell ref="H184:I184"/>
    <mergeCell ref="E181:G181"/>
    <mergeCell ref="L181:O181"/>
    <mergeCell ref="P181:Q181"/>
    <mergeCell ref="R181:S181"/>
    <mergeCell ref="E182:G182"/>
    <mergeCell ref="L182:O182"/>
    <mergeCell ref="P182:Q182"/>
    <mergeCell ref="R182:S182"/>
    <mergeCell ref="H181:I181"/>
    <mergeCell ref="H182:I182"/>
    <mergeCell ref="E179:G179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B77:D81"/>
    <mergeCell ref="E77:G77"/>
    <mergeCell ref="H77:I77"/>
    <mergeCell ref="L77:O77"/>
    <mergeCell ref="P77:Q77"/>
    <mergeCell ref="R77:S77"/>
    <mergeCell ref="E78:G78"/>
    <mergeCell ref="H78:I78"/>
    <mergeCell ref="L78:O78"/>
    <mergeCell ref="P78:Q78"/>
    <mergeCell ref="R78:S78"/>
    <mergeCell ref="E79:G79"/>
    <mergeCell ref="H79:I79"/>
    <mergeCell ref="L79:O79"/>
    <mergeCell ref="P79:Q79"/>
    <mergeCell ref="R79:S79"/>
    <mergeCell ref="E80:G80"/>
    <mergeCell ref="H80:I80"/>
    <mergeCell ref="L80:O80"/>
    <mergeCell ref="P80:Q80"/>
    <mergeCell ref="R80:S80"/>
    <mergeCell ref="E170:G170"/>
    <mergeCell ref="L170:O170"/>
    <mergeCell ref="P170:Q170"/>
    <mergeCell ref="R170:S170"/>
    <mergeCell ref="E168:G168"/>
    <mergeCell ref="E171:G171"/>
    <mergeCell ref="L171:O171"/>
    <mergeCell ref="P171:Q171"/>
    <mergeCell ref="R171:S171"/>
    <mergeCell ref="H170:I170"/>
    <mergeCell ref="H171:I171"/>
    <mergeCell ref="L168:O168"/>
    <mergeCell ref="P168:Q168"/>
    <mergeCell ref="R168:S168"/>
    <mergeCell ref="E169:G169"/>
    <mergeCell ref="L169:O169"/>
    <mergeCell ref="P169:Q169"/>
    <mergeCell ref="R169:S169"/>
    <mergeCell ref="H168:I168"/>
    <mergeCell ref="H169:I169"/>
    <mergeCell ref="E166:G166"/>
    <mergeCell ref="L166:O166"/>
    <mergeCell ref="P166:Q166"/>
    <mergeCell ref="R166:S166"/>
    <mergeCell ref="E167:G167"/>
    <mergeCell ref="L167:O167"/>
    <mergeCell ref="P167:Q167"/>
    <mergeCell ref="R167:S167"/>
    <mergeCell ref="H166:I166"/>
    <mergeCell ref="H167:I167"/>
    <mergeCell ref="P164:Q164"/>
    <mergeCell ref="R164:S164"/>
    <mergeCell ref="E165:G165"/>
    <mergeCell ref="L165:O165"/>
    <mergeCell ref="P165:Q165"/>
    <mergeCell ref="R165:S165"/>
    <mergeCell ref="H164:I164"/>
    <mergeCell ref="H165:I165"/>
    <mergeCell ref="E164:G164"/>
    <mergeCell ref="L164:O164"/>
    <mergeCell ref="E145:G145"/>
    <mergeCell ref="L145:O145"/>
    <mergeCell ref="P145:Q145"/>
    <mergeCell ref="R145:S145"/>
    <mergeCell ref="E146:G146"/>
    <mergeCell ref="L146:O146"/>
    <mergeCell ref="P146:Q146"/>
    <mergeCell ref="R146:S146"/>
    <mergeCell ref="H145:I145"/>
    <mergeCell ref="H146:I146"/>
    <mergeCell ref="E143:G143"/>
    <mergeCell ref="L143:O143"/>
    <mergeCell ref="P143:Q143"/>
    <mergeCell ref="R143:S143"/>
    <mergeCell ref="E144:G144"/>
    <mergeCell ref="L144:O144"/>
    <mergeCell ref="P144:Q144"/>
    <mergeCell ref="R144:S144"/>
    <mergeCell ref="H143:I143"/>
    <mergeCell ref="H144:I144"/>
    <mergeCell ref="E141:G141"/>
    <mergeCell ref="L141:O141"/>
    <mergeCell ref="P141:Q141"/>
    <mergeCell ref="R141:S141"/>
    <mergeCell ref="E142:G142"/>
    <mergeCell ref="L142:O142"/>
    <mergeCell ref="P142:Q142"/>
    <mergeCell ref="R142:S142"/>
    <mergeCell ref="H141:I141"/>
    <mergeCell ref="H142:I142"/>
    <mergeCell ref="P139:Q139"/>
    <mergeCell ref="R139:S139"/>
    <mergeCell ref="E140:G140"/>
    <mergeCell ref="L140:O140"/>
    <mergeCell ref="P140:Q140"/>
    <mergeCell ref="R140:S140"/>
    <mergeCell ref="H139:I139"/>
    <mergeCell ref="H140:I140"/>
    <mergeCell ref="E139:G139"/>
    <mergeCell ref="R137:S137"/>
    <mergeCell ref="E138:G138"/>
    <mergeCell ref="L138:O138"/>
    <mergeCell ref="P138:Q138"/>
    <mergeCell ref="R138:S138"/>
    <mergeCell ref="H137:I137"/>
    <mergeCell ref="H138:I138"/>
    <mergeCell ref="E137:G137"/>
    <mergeCell ref="L137:O137"/>
    <mergeCell ref="P137:Q137"/>
    <mergeCell ref="R63:S63"/>
    <mergeCell ref="E64:G64"/>
    <mergeCell ref="L64:O64"/>
    <mergeCell ref="P64:Q64"/>
    <mergeCell ref="R64:S64"/>
    <mergeCell ref="H63:I63"/>
    <mergeCell ref="H64:I64"/>
    <mergeCell ref="E63:G63"/>
    <mergeCell ref="E61:G61"/>
    <mergeCell ref="L61:O61"/>
    <mergeCell ref="P61:Q61"/>
    <mergeCell ref="R61:S61"/>
    <mergeCell ref="E62:G62"/>
    <mergeCell ref="L62:O62"/>
    <mergeCell ref="P62:Q62"/>
    <mergeCell ref="R62:S62"/>
    <mergeCell ref="H61:I61"/>
    <mergeCell ref="H62:I62"/>
    <mergeCell ref="E59:G59"/>
    <mergeCell ref="L59:O59"/>
    <mergeCell ref="P59:Q59"/>
    <mergeCell ref="R59:S59"/>
    <mergeCell ref="E60:G60"/>
    <mergeCell ref="L60:O60"/>
    <mergeCell ref="P60:Q60"/>
    <mergeCell ref="R60:S60"/>
    <mergeCell ref="H59:I59"/>
    <mergeCell ref="H60:I60"/>
    <mergeCell ref="R57:S57"/>
    <mergeCell ref="E58:G58"/>
    <mergeCell ref="L58:O58"/>
    <mergeCell ref="P58:Q58"/>
    <mergeCell ref="R58:S58"/>
    <mergeCell ref="H57:I57"/>
    <mergeCell ref="H58:I58"/>
    <mergeCell ref="E57:G57"/>
    <mergeCell ref="L57:O57"/>
    <mergeCell ref="P57:Q57"/>
    <mergeCell ref="E54:G54"/>
    <mergeCell ref="L54:O54"/>
    <mergeCell ref="P54:Q54"/>
    <mergeCell ref="R54:S54"/>
    <mergeCell ref="E55:G55"/>
    <mergeCell ref="L55:O55"/>
    <mergeCell ref="P55:Q55"/>
    <mergeCell ref="R55:S55"/>
    <mergeCell ref="H54:I54"/>
    <mergeCell ref="H55:I55"/>
    <mergeCell ref="E52:G52"/>
    <mergeCell ref="L52:O52"/>
    <mergeCell ref="P52:Q52"/>
    <mergeCell ref="R52:S52"/>
    <mergeCell ref="E53:G53"/>
    <mergeCell ref="L53:O53"/>
    <mergeCell ref="P53:Q53"/>
    <mergeCell ref="R53:S53"/>
    <mergeCell ref="H52:I52"/>
    <mergeCell ref="H53:I53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L42:O42"/>
    <mergeCell ref="P42:Q42"/>
    <mergeCell ref="R42:S42"/>
    <mergeCell ref="E43:G43"/>
    <mergeCell ref="L43:O43"/>
    <mergeCell ref="P43:Q43"/>
    <mergeCell ref="R43:S43"/>
    <mergeCell ref="H42:I42"/>
    <mergeCell ref="H43:I43"/>
    <mergeCell ref="E41:G41"/>
    <mergeCell ref="L41:O41"/>
    <mergeCell ref="P41:Q41"/>
    <mergeCell ref="R41:S41"/>
    <mergeCell ref="L37:O37"/>
    <mergeCell ref="E81:G81"/>
    <mergeCell ref="H81:I81"/>
    <mergeCell ref="L81:O81"/>
    <mergeCell ref="P81:Q81"/>
    <mergeCell ref="R81:S81"/>
    <mergeCell ref="A82:A86"/>
    <mergeCell ref="B82:D86"/>
    <mergeCell ref="E82:G82"/>
    <mergeCell ref="H82:I82"/>
    <mergeCell ref="L82:O82"/>
    <mergeCell ref="P82:Q82"/>
    <mergeCell ref="E83:G83"/>
    <mergeCell ref="H83:I83"/>
    <mergeCell ref="L83:O83"/>
    <mergeCell ref="P83:Q83"/>
    <mergeCell ref="R82:S82"/>
    <mergeCell ref="R83:S83"/>
    <mergeCell ref="E84:G84"/>
    <mergeCell ref="H84:I84"/>
    <mergeCell ref="L84:O84"/>
    <mergeCell ref="P84:Q84"/>
    <mergeCell ref="R84:S84"/>
    <mergeCell ref="R85:S85"/>
    <mergeCell ref="E86:G86"/>
    <mergeCell ref="H86:I86"/>
    <mergeCell ref="L86:O86"/>
    <mergeCell ref="P86:Q86"/>
    <mergeCell ref="R86:S86"/>
    <mergeCell ref="E88:G88"/>
    <mergeCell ref="H88:I88"/>
    <mergeCell ref="L88:O88"/>
    <mergeCell ref="P88:Q88"/>
    <mergeCell ref="E85:G85"/>
    <mergeCell ref="H85:I85"/>
    <mergeCell ref="L85:O85"/>
    <mergeCell ref="P85:Q85"/>
    <mergeCell ref="R87:S87"/>
    <mergeCell ref="R39:S39"/>
    <mergeCell ref="R40:S40"/>
    <mergeCell ref="A87:A91"/>
    <mergeCell ref="B87:D91"/>
    <mergeCell ref="E87:G87"/>
    <mergeCell ref="H87:I87"/>
    <mergeCell ref="L87:O87"/>
    <mergeCell ref="P87:Q87"/>
    <mergeCell ref="P36:Q36"/>
    <mergeCell ref="L40:O40"/>
    <mergeCell ref="P39:Q39"/>
    <mergeCell ref="P40:Q40"/>
    <mergeCell ref="P38:Q38"/>
    <mergeCell ref="L38:O38"/>
    <mergeCell ref="L39:O39"/>
    <mergeCell ref="P35:Q35"/>
    <mergeCell ref="R36:S36"/>
    <mergeCell ref="R88:S88"/>
    <mergeCell ref="E89:G89"/>
    <mergeCell ref="H89:I89"/>
    <mergeCell ref="L89:O89"/>
    <mergeCell ref="P89:Q89"/>
    <mergeCell ref="R89:S89"/>
    <mergeCell ref="H36:I36"/>
    <mergeCell ref="L36:O36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R90:S90"/>
    <mergeCell ref="E91:G91"/>
    <mergeCell ref="H91:I91"/>
    <mergeCell ref="L91:O91"/>
    <mergeCell ref="P91:Q91"/>
    <mergeCell ref="R91:S91"/>
    <mergeCell ref="E90:G90"/>
    <mergeCell ref="H90:I90"/>
    <mergeCell ref="L90:O90"/>
    <mergeCell ref="P90:Q90"/>
    <mergeCell ref="E31:G31"/>
    <mergeCell ref="L31:O31"/>
    <mergeCell ref="E32:G32"/>
    <mergeCell ref="B32:D36"/>
    <mergeCell ref="E34:G34"/>
    <mergeCell ref="E36:G36"/>
    <mergeCell ref="H35:I35"/>
    <mergeCell ref="L35:O35"/>
    <mergeCell ref="R31:S31"/>
    <mergeCell ref="H31:I31"/>
    <mergeCell ref="L32:O32"/>
    <mergeCell ref="P32:Q32"/>
    <mergeCell ref="P31:Q31"/>
    <mergeCell ref="P37:Q37"/>
    <mergeCell ref="H32:I32"/>
    <mergeCell ref="P34:Q34"/>
    <mergeCell ref="R34:S34"/>
    <mergeCell ref="R32:S32"/>
    <mergeCell ref="E29:G29"/>
    <mergeCell ref="L29:O29"/>
    <mergeCell ref="P29:Q29"/>
    <mergeCell ref="R29:S29"/>
    <mergeCell ref="E30:G30"/>
    <mergeCell ref="L30:O30"/>
    <mergeCell ref="R30:S30"/>
    <mergeCell ref="H29:I29"/>
    <mergeCell ref="H30:I30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H28:I28"/>
    <mergeCell ref="A92:A96"/>
    <mergeCell ref="B92:D96"/>
    <mergeCell ref="E92:G92"/>
    <mergeCell ref="H92:I92"/>
    <mergeCell ref="L92:O92"/>
    <mergeCell ref="P92:Q92"/>
    <mergeCell ref="E93:G93"/>
    <mergeCell ref="H93:I93"/>
    <mergeCell ref="L93:O93"/>
    <mergeCell ref="P93:Q93"/>
    <mergeCell ref="R92:S92"/>
    <mergeCell ref="R93:S93"/>
    <mergeCell ref="E94:G94"/>
    <mergeCell ref="H94:I94"/>
    <mergeCell ref="L94:O94"/>
    <mergeCell ref="P94:Q94"/>
    <mergeCell ref="R94:S94"/>
    <mergeCell ref="E95:G95"/>
    <mergeCell ref="H95:I95"/>
    <mergeCell ref="L95:O95"/>
    <mergeCell ref="P95:Q95"/>
    <mergeCell ref="R95:S95"/>
    <mergeCell ref="E96:G96"/>
    <mergeCell ref="H96:I96"/>
    <mergeCell ref="L96:O96"/>
    <mergeCell ref="P96:Q96"/>
    <mergeCell ref="R96:S96"/>
    <mergeCell ref="B97:D101"/>
    <mergeCell ref="E97:G97"/>
    <mergeCell ref="H97:I97"/>
    <mergeCell ref="L97:O97"/>
    <mergeCell ref="P97:Q97"/>
    <mergeCell ref="E98:G98"/>
    <mergeCell ref="H98:I98"/>
    <mergeCell ref="L98:O98"/>
    <mergeCell ref="P98:Q98"/>
    <mergeCell ref="E100:G100"/>
    <mergeCell ref="R97:S97"/>
    <mergeCell ref="R98:S98"/>
    <mergeCell ref="E99:G99"/>
    <mergeCell ref="H99:I99"/>
    <mergeCell ref="L99:O99"/>
    <mergeCell ref="P99:Q99"/>
    <mergeCell ref="R99:S99"/>
    <mergeCell ref="H100:I100"/>
    <mergeCell ref="L100:O100"/>
    <mergeCell ref="P100:Q100"/>
    <mergeCell ref="R100:S100"/>
    <mergeCell ref="E101:G101"/>
    <mergeCell ref="H101:I101"/>
    <mergeCell ref="L101:O101"/>
    <mergeCell ref="P101:Q101"/>
    <mergeCell ref="R101:S101"/>
    <mergeCell ref="B102:D106"/>
    <mergeCell ref="E102:G102"/>
    <mergeCell ref="H102:I102"/>
    <mergeCell ref="L102:O102"/>
    <mergeCell ref="P102:Q102"/>
    <mergeCell ref="E103:G103"/>
    <mergeCell ref="H103:I103"/>
    <mergeCell ref="L103:O103"/>
    <mergeCell ref="P103:Q103"/>
    <mergeCell ref="E105:G105"/>
    <mergeCell ref="R102:S102"/>
    <mergeCell ref="R103:S103"/>
    <mergeCell ref="E104:G104"/>
    <mergeCell ref="H104:I104"/>
    <mergeCell ref="L104:O104"/>
    <mergeCell ref="P104:Q104"/>
    <mergeCell ref="R104:S104"/>
    <mergeCell ref="H105:I105"/>
    <mergeCell ref="L105:O105"/>
    <mergeCell ref="P105:Q105"/>
    <mergeCell ref="R105:S105"/>
    <mergeCell ref="E106:G106"/>
    <mergeCell ref="H106:I106"/>
    <mergeCell ref="L106:O106"/>
    <mergeCell ref="P106:Q106"/>
    <mergeCell ref="R106:S106"/>
    <mergeCell ref="B107:D111"/>
    <mergeCell ref="E107:G107"/>
    <mergeCell ref="H107:I107"/>
    <mergeCell ref="L107:O107"/>
    <mergeCell ref="P107:Q107"/>
    <mergeCell ref="E108:G108"/>
    <mergeCell ref="H108:I108"/>
    <mergeCell ref="L108:O108"/>
    <mergeCell ref="P108:Q108"/>
    <mergeCell ref="L110:O110"/>
    <mergeCell ref="R107:S107"/>
    <mergeCell ref="R108:S108"/>
    <mergeCell ref="E109:G109"/>
    <mergeCell ref="H109:I109"/>
    <mergeCell ref="L109:O109"/>
    <mergeCell ref="P109:Q109"/>
    <mergeCell ref="R109:S109"/>
    <mergeCell ref="R110:S110"/>
    <mergeCell ref="E111:G111"/>
    <mergeCell ref="H111:I111"/>
    <mergeCell ref="L111:O111"/>
    <mergeCell ref="P111:Q111"/>
    <mergeCell ref="R111:S111"/>
    <mergeCell ref="E110:G110"/>
    <mergeCell ref="H110:I110"/>
    <mergeCell ref="E26:G26"/>
    <mergeCell ref="L26:O26"/>
    <mergeCell ref="P26:Q26"/>
    <mergeCell ref="R26:S26"/>
    <mergeCell ref="L24:O24"/>
    <mergeCell ref="P24:Q24"/>
    <mergeCell ref="R24:S24"/>
    <mergeCell ref="E25:G25"/>
    <mergeCell ref="L25:O25"/>
    <mergeCell ref="P25:Q25"/>
    <mergeCell ref="R25:S25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E24:G24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P19:Q19"/>
    <mergeCell ref="L17:O17"/>
    <mergeCell ref="P17:Q17"/>
    <mergeCell ref="R17:S17"/>
    <mergeCell ref="E18:G18"/>
    <mergeCell ref="L18:O18"/>
    <mergeCell ref="P18:Q18"/>
    <mergeCell ref="R18:S18"/>
    <mergeCell ref="H18:I18"/>
    <mergeCell ref="A22:A26"/>
    <mergeCell ref="R19:S19"/>
    <mergeCell ref="A12:A16"/>
    <mergeCell ref="A17:A21"/>
    <mergeCell ref="H15:I15"/>
    <mergeCell ref="H16:I16"/>
    <mergeCell ref="H17:I17"/>
    <mergeCell ref="H19:I19"/>
    <mergeCell ref="H25:I25"/>
    <mergeCell ref="H26:I26"/>
    <mergeCell ref="A27:A31"/>
    <mergeCell ref="L162:O162"/>
    <mergeCell ref="P162:Q162"/>
    <mergeCell ref="A112:A116"/>
    <mergeCell ref="B112:D116"/>
    <mergeCell ref="E112:G112"/>
    <mergeCell ref="H112:I112"/>
    <mergeCell ref="L112:O112"/>
    <mergeCell ref="P110:Q110"/>
    <mergeCell ref="A41:A45"/>
    <mergeCell ref="A137:A141"/>
    <mergeCell ref="A222:A226"/>
    <mergeCell ref="A142:A146"/>
    <mergeCell ref="A162:A166"/>
    <mergeCell ref="A107:A111"/>
    <mergeCell ref="A102:A106"/>
    <mergeCell ref="A97:A101"/>
    <mergeCell ref="A62:A66"/>
    <mergeCell ref="A177:A181"/>
    <mergeCell ref="R217:S217"/>
    <mergeCell ref="R218:S218"/>
    <mergeCell ref="B167:D171"/>
    <mergeCell ref="A1:S1"/>
    <mergeCell ref="A4:S5"/>
    <mergeCell ref="B27:D31"/>
    <mergeCell ref="B46:D50"/>
    <mergeCell ref="A207:A211"/>
    <mergeCell ref="A167:A171"/>
    <mergeCell ref="B62:D66"/>
    <mergeCell ref="L113:O113"/>
    <mergeCell ref="E219:G219"/>
    <mergeCell ref="H219:I219"/>
    <mergeCell ref="L219:O219"/>
    <mergeCell ref="P163:Q163"/>
    <mergeCell ref="H162:I162"/>
    <mergeCell ref="L218:O218"/>
    <mergeCell ref="P218:Q218"/>
    <mergeCell ref="H163:I163"/>
    <mergeCell ref="L139:O139"/>
    <mergeCell ref="A56:S56"/>
    <mergeCell ref="B57:D61"/>
    <mergeCell ref="L63:O63"/>
    <mergeCell ref="P63:Q63"/>
    <mergeCell ref="B142:D146"/>
    <mergeCell ref="E163:G163"/>
    <mergeCell ref="L163:O163"/>
    <mergeCell ref="R162:S162"/>
    <mergeCell ref="E113:G113"/>
    <mergeCell ref="H113:I113"/>
    <mergeCell ref="A46:A50"/>
    <mergeCell ref="A37:A40"/>
    <mergeCell ref="B37:D40"/>
    <mergeCell ref="P112:Q112"/>
    <mergeCell ref="H41:I41"/>
    <mergeCell ref="E42:G42"/>
    <mergeCell ref="E44:G44"/>
    <mergeCell ref="E46:G46"/>
    <mergeCell ref="B41:D45"/>
    <mergeCell ref="A57:A61"/>
    <mergeCell ref="A243:G243"/>
    <mergeCell ref="B182:D186"/>
    <mergeCell ref="A212:A216"/>
    <mergeCell ref="B207:D211"/>
    <mergeCell ref="A227:A231"/>
    <mergeCell ref="E183:G183"/>
    <mergeCell ref="E185:G185"/>
    <mergeCell ref="E221:G221"/>
    <mergeCell ref="E220:G220"/>
    <mergeCell ref="E207:G207"/>
    <mergeCell ref="A6:S7"/>
    <mergeCell ref="A8:S8"/>
    <mergeCell ref="E162:G162"/>
    <mergeCell ref="B227:D231"/>
    <mergeCell ref="B212:D216"/>
    <mergeCell ref="B162:D166"/>
    <mergeCell ref="B137:D141"/>
    <mergeCell ref="R112:S112"/>
    <mergeCell ref="A182:A186"/>
    <mergeCell ref="B222:D226"/>
    <mergeCell ref="E40:G40"/>
    <mergeCell ref="H14:I14"/>
    <mergeCell ref="A9:A10"/>
    <mergeCell ref="H22:I22"/>
    <mergeCell ref="H12:I12"/>
    <mergeCell ref="H13:I13"/>
    <mergeCell ref="H20:I20"/>
    <mergeCell ref="H21:I21"/>
    <mergeCell ref="A32:A36"/>
    <mergeCell ref="E17:G17"/>
    <mergeCell ref="E21:G21"/>
    <mergeCell ref="B177:D181"/>
    <mergeCell ref="P113:Q113"/>
    <mergeCell ref="R113:S113"/>
    <mergeCell ref="E114:G114"/>
    <mergeCell ref="H114:I114"/>
    <mergeCell ref="E37:G37"/>
    <mergeCell ref="E38:G38"/>
    <mergeCell ref="E39:G39"/>
    <mergeCell ref="R163:S163"/>
    <mergeCell ref="P10:Q10"/>
    <mergeCell ref="R10:S10"/>
    <mergeCell ref="L9:S9"/>
    <mergeCell ref="B9:D10"/>
    <mergeCell ref="E9:G10"/>
    <mergeCell ref="L10:O10"/>
    <mergeCell ref="H9:K9"/>
    <mergeCell ref="H10:I10"/>
    <mergeCell ref="B17:D21"/>
    <mergeCell ref="H241:I241"/>
    <mergeCell ref="H232:I232"/>
    <mergeCell ref="H233:I233"/>
    <mergeCell ref="H234:I234"/>
    <mergeCell ref="H235:I235"/>
    <mergeCell ref="H236:I236"/>
    <mergeCell ref="H239:I239"/>
    <mergeCell ref="H240:I240"/>
    <mergeCell ref="H238:I238"/>
    <mergeCell ref="H237:I237"/>
    <mergeCell ref="A217:A221"/>
    <mergeCell ref="B217:D221"/>
    <mergeCell ref="E217:G217"/>
    <mergeCell ref="H217:I217"/>
    <mergeCell ref="L217:O217"/>
    <mergeCell ref="P217:Q217"/>
    <mergeCell ref="E218:G218"/>
    <mergeCell ref="H218:I218"/>
    <mergeCell ref="H221:I221"/>
    <mergeCell ref="L221:O221"/>
    <mergeCell ref="P221:Q221"/>
    <mergeCell ref="R221:S221"/>
    <mergeCell ref="P219:Q219"/>
    <mergeCell ref="R219:S219"/>
    <mergeCell ref="H220:I220"/>
    <mergeCell ref="L220:O220"/>
    <mergeCell ref="P220:Q220"/>
    <mergeCell ref="R220:S220"/>
  </mergeCells>
  <printOptions horizontalCentered="1"/>
  <pageMargins left="0.11811023622047245" right="0.11811023622047245" top="0.1968503937007874" bottom="0.1968503937007874" header="0" footer="0"/>
  <pageSetup fitToHeight="7" fitToWidth="1" horizontalDpi="600" verticalDpi="600" orientation="landscape" paperSize="9" scale="77" r:id="rId1"/>
  <ignoredErrors>
    <ignoredError sqref="K12 R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2022-07-28T12:39:54Z</cp:lastPrinted>
  <dcterms:created xsi:type="dcterms:W3CDTF">2020-01-28T10:56:35Z</dcterms:created>
  <dcterms:modified xsi:type="dcterms:W3CDTF">2022-07-28T12:39:58Z</dcterms:modified>
  <cp:category/>
  <cp:version/>
  <cp:contentType/>
  <cp:contentStatus/>
</cp:coreProperties>
</file>